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betlehem\Documents\VESNA 2026\IZVJEŠTAJ O IZVRŠENJU  POLUGODIŠNJI I GODIŠNJI  FINANCIJSKOG PLANA   ZA 2026. GODINU\Polugodišnji izvještaj za  2026\"/>
    </mc:Choice>
  </mc:AlternateContent>
  <xr:revisionPtr revIDLastSave="0" documentId="13_ncr:1_{C7ACC8ED-07AF-488B-A05B-6DE9FE78BA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rashoda'!$B$1:$L$100</definedName>
    <definedName name="_xlnm.Print_Area" localSheetId="0">SAŽETAK!$B$1:$L$48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5" l="1"/>
  <c r="G49" i="5"/>
  <c r="G50" i="5"/>
  <c r="K26" i="3"/>
  <c r="L89" i="3"/>
  <c r="L93" i="3"/>
  <c r="L96" i="3"/>
  <c r="L97" i="3"/>
  <c r="L98" i="3"/>
  <c r="K93" i="3"/>
  <c r="H47" i="3"/>
  <c r="I47" i="3"/>
  <c r="H47" i="7"/>
  <c r="H77" i="7"/>
  <c r="H94" i="7"/>
  <c r="G94" i="7"/>
  <c r="F94" i="7"/>
  <c r="H89" i="7"/>
  <c r="G89" i="7"/>
  <c r="F89" i="7"/>
  <c r="H88" i="7"/>
  <c r="H87" i="7" s="1"/>
  <c r="G88" i="7"/>
  <c r="F88" i="7"/>
  <c r="G87" i="7"/>
  <c r="F87" i="7"/>
  <c r="C7" i="8"/>
  <c r="C6" i="8" s="1"/>
  <c r="F24" i="5" l="1"/>
  <c r="C52" i="5"/>
  <c r="C49" i="5"/>
  <c r="C45" i="5"/>
  <c r="C42" i="5"/>
  <c r="C31" i="5" s="1"/>
  <c r="C39" i="5"/>
  <c r="C36" i="5"/>
  <c r="C32" i="5"/>
  <c r="C27" i="5"/>
  <c r="C22" i="5"/>
  <c r="C20" i="5" s="1"/>
  <c r="C6" i="5" s="1"/>
  <c r="C17" i="5"/>
  <c r="C14" i="5"/>
  <c r="C11" i="5"/>
  <c r="C7" i="5"/>
  <c r="G99" i="3"/>
  <c r="G96" i="3"/>
  <c r="G94" i="3"/>
  <c r="G93" i="3"/>
  <c r="G91" i="3"/>
  <c r="G90" i="3"/>
  <c r="G89" i="3"/>
  <c r="G84" i="3"/>
  <c r="G83" i="3"/>
  <c r="G79" i="3"/>
  <c r="G78" i="3"/>
  <c r="G71" i="3"/>
  <c r="G69" i="3"/>
  <c r="G59" i="3"/>
  <c r="G52" i="3"/>
  <c r="G47" i="3"/>
  <c r="G46" i="3"/>
  <c r="G44" i="3"/>
  <c r="G42" i="3"/>
  <c r="G38" i="3"/>
  <c r="G37" i="3" s="1"/>
  <c r="G36" i="3" s="1"/>
  <c r="G35" i="3" s="1"/>
  <c r="G28" i="3"/>
  <c r="G27" i="3"/>
  <c r="G24" i="3"/>
  <c r="G23" i="3"/>
  <c r="G20" i="3"/>
  <c r="G19" i="3"/>
  <c r="G17" i="3"/>
  <c r="G16" i="3"/>
  <c r="G13" i="3"/>
  <c r="G12" i="3"/>
  <c r="G11" i="3"/>
  <c r="G10" i="3" s="1"/>
  <c r="G18" i="1"/>
  <c r="G15" i="1"/>
  <c r="G19" i="1" s="1"/>
  <c r="H74" i="7"/>
  <c r="G74" i="7"/>
  <c r="F74" i="7"/>
  <c r="H84" i="7"/>
  <c r="H78" i="7" s="1"/>
  <c r="G84" i="7"/>
  <c r="G78" i="7" s="1"/>
  <c r="G77" i="7" s="1"/>
  <c r="F84" i="7"/>
  <c r="H79" i="7"/>
  <c r="G79" i="7"/>
  <c r="F79" i="7"/>
  <c r="F78" i="7"/>
  <c r="F77" i="7"/>
  <c r="G14" i="7" l="1"/>
  <c r="G13" i="7" s="1"/>
  <c r="G12" i="7" s="1"/>
  <c r="G11" i="7" s="1"/>
  <c r="G8" i="7" s="1"/>
  <c r="K95" i="3"/>
  <c r="H94" i="3"/>
  <c r="I94" i="3"/>
  <c r="J94" i="3"/>
  <c r="J71" i="3"/>
  <c r="I84" i="3"/>
  <c r="I83" i="3"/>
  <c r="I79" i="3"/>
  <c r="I78" i="3" s="1"/>
  <c r="I71" i="3"/>
  <c r="I69" i="3"/>
  <c r="I59" i="3"/>
  <c r="I52" i="3"/>
  <c r="I46" i="3" s="1"/>
  <c r="I44" i="3"/>
  <c r="I42" i="3"/>
  <c r="I38" i="3"/>
  <c r="J47" i="3"/>
  <c r="K47" i="3" s="1"/>
  <c r="I24" i="3"/>
  <c r="I23" i="3" s="1"/>
  <c r="I20" i="3"/>
  <c r="I19" i="3" s="1"/>
  <c r="I17" i="3"/>
  <c r="I16" i="3"/>
  <c r="I13" i="3"/>
  <c r="I12" i="3" s="1"/>
  <c r="H21" i="5"/>
  <c r="G25" i="5"/>
  <c r="F49" i="5"/>
  <c r="F45" i="5" s="1"/>
  <c r="F7" i="5"/>
  <c r="G8" i="5"/>
  <c r="H8" i="5"/>
  <c r="F11" i="5"/>
  <c r="F14" i="5"/>
  <c r="F17" i="5"/>
  <c r="H18" i="5"/>
  <c r="F22" i="5"/>
  <c r="F27" i="5"/>
  <c r="G28" i="5"/>
  <c r="H28" i="5"/>
  <c r="F32" i="5"/>
  <c r="G32" i="5" s="1"/>
  <c r="G33" i="5"/>
  <c r="H33" i="5"/>
  <c r="F36" i="5"/>
  <c r="F39" i="5"/>
  <c r="F42" i="5"/>
  <c r="H43" i="5"/>
  <c r="F52" i="5"/>
  <c r="G52" i="5" s="1"/>
  <c r="G53" i="5"/>
  <c r="H53" i="5"/>
  <c r="I37" i="3" l="1"/>
  <c r="I36" i="3" s="1"/>
  <c r="H27" i="5"/>
  <c r="F6" i="5"/>
  <c r="H52" i="5"/>
  <c r="G24" i="5"/>
  <c r="L47" i="3"/>
  <c r="I11" i="3"/>
  <c r="G27" i="5"/>
  <c r="F20" i="5"/>
  <c r="G20" i="5" s="1"/>
  <c r="G7" i="5"/>
  <c r="F31" i="5"/>
  <c r="G31" i="5" s="1"/>
  <c r="G45" i="5"/>
  <c r="G6" i="5" l="1"/>
  <c r="J18" i="1"/>
  <c r="I18" i="1"/>
  <c r="H18" i="1"/>
  <c r="H19" i="1" s="1"/>
  <c r="K17" i="1"/>
  <c r="L16" i="1"/>
  <c r="K16" i="1"/>
  <c r="J15" i="1"/>
  <c r="K15" i="1" s="1"/>
  <c r="I15" i="1"/>
  <c r="H15" i="1"/>
  <c r="L13" i="1"/>
  <c r="K13" i="1"/>
  <c r="I15" i="7"/>
  <c r="I16" i="7"/>
  <c r="I17" i="7"/>
  <c r="I18" i="7"/>
  <c r="I22" i="7"/>
  <c r="I35" i="7"/>
  <c r="I44" i="7"/>
  <c r="G58" i="7"/>
  <c r="G64" i="7"/>
  <c r="H64" i="7"/>
  <c r="F64" i="7"/>
  <c r="G55" i="7"/>
  <c r="H55" i="7"/>
  <c r="F55" i="7"/>
  <c r="G38" i="7"/>
  <c r="H38" i="7"/>
  <c r="F38" i="7"/>
  <c r="H26" i="7"/>
  <c r="H25" i="7" s="1"/>
  <c r="G26" i="7"/>
  <c r="G25" i="7" s="1"/>
  <c r="F26" i="7"/>
  <c r="F25" i="7" s="1"/>
  <c r="G69" i="7"/>
  <c r="G59" i="7"/>
  <c r="G50" i="7"/>
  <c r="G42" i="7"/>
  <c r="G41" i="7" s="1"/>
  <c r="G33" i="7"/>
  <c r="G20" i="7"/>
  <c r="G19" i="7" s="1"/>
  <c r="H26" i="1"/>
  <c r="I26" i="1"/>
  <c r="J26" i="1"/>
  <c r="F42" i="7"/>
  <c r="F41" i="7" s="1"/>
  <c r="H69" i="7"/>
  <c r="F69" i="7"/>
  <c r="F68" i="7" s="1"/>
  <c r="H59" i="7"/>
  <c r="F59" i="7"/>
  <c r="F58" i="7" s="1"/>
  <c r="H50" i="7"/>
  <c r="F50" i="7"/>
  <c r="H20" i="7"/>
  <c r="H19" i="7" s="1"/>
  <c r="F20" i="7"/>
  <c r="F19" i="7" s="1"/>
  <c r="H42" i="7"/>
  <c r="H41" i="7" s="1"/>
  <c r="I41" i="7" s="1"/>
  <c r="H33" i="7"/>
  <c r="F33" i="7"/>
  <c r="H14" i="7"/>
  <c r="H13" i="7" s="1"/>
  <c r="F14" i="7"/>
  <c r="F13" i="7" s="1"/>
  <c r="H8" i="8"/>
  <c r="G8" i="8"/>
  <c r="G10" i="8"/>
  <c r="D7" i="8"/>
  <c r="D6" i="8" s="1"/>
  <c r="E7" i="8"/>
  <c r="E6" i="8" s="1"/>
  <c r="F7" i="8"/>
  <c r="F6" i="8" s="1"/>
  <c r="G6" i="8" s="1"/>
  <c r="G7" i="8" l="1"/>
  <c r="I19" i="1"/>
  <c r="L18" i="1"/>
  <c r="H12" i="7"/>
  <c r="I19" i="7"/>
  <c r="I14" i="7"/>
  <c r="H7" i="8"/>
  <c r="H6" i="8"/>
  <c r="L15" i="1"/>
  <c r="J19" i="1"/>
  <c r="K18" i="1"/>
  <c r="G49" i="7"/>
  <c r="G48" i="7" s="1"/>
  <c r="G47" i="7" s="1"/>
  <c r="I13" i="7"/>
  <c r="I42" i="7"/>
  <c r="I20" i="7"/>
  <c r="H32" i="7"/>
  <c r="F49" i="7"/>
  <c r="F48" i="7" s="1"/>
  <c r="G32" i="7"/>
  <c r="G31" i="7" s="1"/>
  <c r="I33" i="7"/>
  <c r="H58" i="7"/>
  <c r="H49" i="7"/>
  <c r="F32" i="7"/>
  <c r="F31" i="7" s="1"/>
  <c r="F12" i="7"/>
  <c r="H68" i="7"/>
  <c r="H67" i="7" s="1"/>
  <c r="G67" i="7"/>
  <c r="G68" i="7"/>
  <c r="F67" i="7"/>
  <c r="D49" i="5"/>
  <c r="E49" i="5"/>
  <c r="D24" i="5"/>
  <c r="E24" i="5"/>
  <c r="J42" i="3"/>
  <c r="K42" i="3" s="1"/>
  <c r="E52" i="5"/>
  <c r="E47" i="5"/>
  <c r="E42" i="5"/>
  <c r="H42" i="5" s="1"/>
  <c r="E39" i="5"/>
  <c r="E36" i="5"/>
  <c r="E32" i="5"/>
  <c r="H32" i="5" s="1"/>
  <c r="E27" i="5"/>
  <c r="E22" i="5"/>
  <c r="E17" i="5"/>
  <c r="H17" i="5" s="1"/>
  <c r="E14" i="5"/>
  <c r="E11" i="5"/>
  <c r="E7" i="5"/>
  <c r="H7" i="5" s="1"/>
  <c r="D52" i="5"/>
  <c r="D47" i="5"/>
  <c r="D45" i="5" s="1"/>
  <c r="D42" i="5"/>
  <c r="D39" i="5"/>
  <c r="D36" i="5"/>
  <c r="D32" i="5"/>
  <c r="D27" i="5"/>
  <c r="D22" i="5"/>
  <c r="D20" i="5" s="1"/>
  <c r="D17" i="5"/>
  <c r="D14" i="5"/>
  <c r="D11" i="5"/>
  <c r="D7" i="5"/>
  <c r="L39" i="3"/>
  <c r="L40" i="3"/>
  <c r="L41" i="3"/>
  <c r="L43" i="3"/>
  <c r="L45" i="3"/>
  <c r="L48" i="3"/>
  <c r="L49" i="3"/>
  <c r="L50" i="3"/>
  <c r="L53" i="3"/>
  <c r="L54" i="3"/>
  <c r="L55" i="3"/>
  <c r="L56" i="3"/>
  <c r="L57" i="3"/>
  <c r="L58" i="3"/>
  <c r="L60" i="3"/>
  <c r="L61" i="3"/>
  <c r="L62" i="3"/>
  <c r="L63" i="3"/>
  <c r="L64" i="3"/>
  <c r="L65" i="3"/>
  <c r="L66" i="3"/>
  <c r="L67" i="3"/>
  <c r="L68" i="3"/>
  <c r="L70" i="3"/>
  <c r="L72" i="3"/>
  <c r="L73" i="3"/>
  <c r="L75" i="3"/>
  <c r="L76" i="3"/>
  <c r="L77" i="3"/>
  <c r="L80" i="3"/>
  <c r="L81" i="3"/>
  <c r="L82" i="3"/>
  <c r="L85" i="3"/>
  <c r="L86" i="3"/>
  <c r="K39" i="3"/>
  <c r="K40" i="3"/>
  <c r="K41" i="3"/>
  <c r="K43" i="3"/>
  <c r="K45" i="3"/>
  <c r="K48" i="3"/>
  <c r="K49" i="3"/>
  <c r="K50" i="3"/>
  <c r="K53" i="3"/>
  <c r="K54" i="3"/>
  <c r="K55" i="3"/>
  <c r="K56" i="3"/>
  <c r="K57" i="3"/>
  <c r="K60" i="3"/>
  <c r="K61" i="3"/>
  <c r="K62" i="3"/>
  <c r="K63" i="3"/>
  <c r="K64" i="3"/>
  <c r="K65" i="3"/>
  <c r="K66" i="3"/>
  <c r="K67" i="3"/>
  <c r="K68" i="3"/>
  <c r="K72" i="3"/>
  <c r="K73" i="3"/>
  <c r="K77" i="3"/>
  <c r="K80" i="3"/>
  <c r="K81" i="3"/>
  <c r="K85" i="3"/>
  <c r="K86" i="3"/>
  <c r="K97" i="3"/>
  <c r="K98" i="3"/>
  <c r="I99" i="3"/>
  <c r="I96" i="3"/>
  <c r="I93" i="3" s="1"/>
  <c r="I91" i="3"/>
  <c r="I90" i="3" s="1"/>
  <c r="H69" i="3"/>
  <c r="J69" i="3"/>
  <c r="L69" i="3" s="1"/>
  <c r="H79" i="3"/>
  <c r="H78" i="3" s="1"/>
  <c r="H71" i="3"/>
  <c r="H20" i="3"/>
  <c r="H19" i="3" s="1"/>
  <c r="H24" i="3"/>
  <c r="H23" i="3" s="1"/>
  <c r="H42" i="3"/>
  <c r="H84" i="3"/>
  <c r="H83" i="3" s="1"/>
  <c r="H59" i="3"/>
  <c r="H52" i="3"/>
  <c r="H44" i="3"/>
  <c r="H38" i="3"/>
  <c r="L18" i="3"/>
  <c r="L21" i="3"/>
  <c r="L25" i="3"/>
  <c r="K14" i="3"/>
  <c r="K21" i="3"/>
  <c r="K25" i="3"/>
  <c r="H13" i="3"/>
  <c r="H12" i="3" s="1"/>
  <c r="J13" i="3"/>
  <c r="J12" i="3" s="1"/>
  <c r="H28" i="3"/>
  <c r="H27" i="3" s="1"/>
  <c r="I28" i="3"/>
  <c r="I27" i="3" s="1"/>
  <c r="I10" i="3" s="1"/>
  <c r="J28" i="3"/>
  <c r="J27" i="3" s="1"/>
  <c r="J24" i="3"/>
  <c r="J23" i="3" s="1"/>
  <c r="J20" i="3"/>
  <c r="J19" i="3" s="1"/>
  <c r="H17" i="3"/>
  <c r="H16" i="3" s="1"/>
  <c r="J17" i="3"/>
  <c r="J16" i="3" s="1"/>
  <c r="H99" i="3"/>
  <c r="J99" i="3"/>
  <c r="H96" i="3"/>
  <c r="H93" i="3" s="1"/>
  <c r="J96" i="3"/>
  <c r="H91" i="3"/>
  <c r="H90" i="3" s="1"/>
  <c r="J91" i="3"/>
  <c r="J90" i="3" s="1"/>
  <c r="J84" i="3"/>
  <c r="J83" i="3" s="1"/>
  <c r="K83" i="3" s="1"/>
  <c r="J79" i="3"/>
  <c r="J78" i="3" s="1"/>
  <c r="L78" i="3" s="1"/>
  <c r="L71" i="3"/>
  <c r="J59" i="3"/>
  <c r="K59" i="3" s="1"/>
  <c r="J52" i="3"/>
  <c r="J44" i="3"/>
  <c r="K44" i="3" s="1"/>
  <c r="J38" i="3"/>
  <c r="K38" i="3" s="1"/>
  <c r="G26" i="1"/>
  <c r="K96" i="3" l="1"/>
  <c r="J93" i="3"/>
  <c r="L79" i="3"/>
  <c r="I12" i="7"/>
  <c r="E45" i="5"/>
  <c r="H45" i="5" s="1"/>
  <c r="E20" i="5"/>
  <c r="H20" i="5" s="1"/>
  <c r="L83" i="3"/>
  <c r="L42" i="3"/>
  <c r="L23" i="3"/>
  <c r="K19" i="1"/>
  <c r="F11" i="7"/>
  <c r="H31" i="7"/>
  <c r="I32" i="7"/>
  <c r="F47" i="7"/>
  <c r="H48" i="7"/>
  <c r="D6" i="5"/>
  <c r="D31" i="5"/>
  <c r="E31" i="5"/>
  <c r="H31" i="5" s="1"/>
  <c r="K84" i="3"/>
  <c r="K79" i="3"/>
  <c r="L59" i="3"/>
  <c r="L38" i="3"/>
  <c r="K78" i="3"/>
  <c r="L44" i="3"/>
  <c r="K52" i="3"/>
  <c r="L84" i="3"/>
  <c r="L52" i="3"/>
  <c r="I89" i="3"/>
  <c r="I35" i="3" s="1"/>
  <c r="J46" i="3"/>
  <c r="K71" i="3"/>
  <c r="H46" i="3"/>
  <c r="H36" i="3" s="1"/>
  <c r="H35" i="3" s="1"/>
  <c r="K12" i="3"/>
  <c r="L16" i="3"/>
  <c r="K19" i="3"/>
  <c r="K24" i="3"/>
  <c r="K20" i="3"/>
  <c r="K23" i="3"/>
  <c r="L17" i="3"/>
  <c r="L19" i="3"/>
  <c r="K13" i="3"/>
  <c r="L20" i="3"/>
  <c r="L24" i="3"/>
  <c r="H37" i="3"/>
  <c r="H89" i="3"/>
  <c r="J11" i="3"/>
  <c r="J10" i="3" s="1"/>
  <c r="K10" i="3" s="1"/>
  <c r="H11" i="3"/>
  <c r="H10" i="3" s="1"/>
  <c r="J37" i="3"/>
  <c r="F8" i="7" l="1"/>
  <c r="E6" i="5"/>
  <c r="H6" i="5" s="1"/>
  <c r="L10" i="3"/>
  <c r="H11" i="7"/>
  <c r="I31" i="7"/>
  <c r="J89" i="3"/>
  <c r="K89" i="3" s="1"/>
  <c r="K46" i="3"/>
  <c r="L46" i="3"/>
  <c r="K37" i="3"/>
  <c r="L37" i="3"/>
  <c r="L11" i="3"/>
  <c r="K11" i="3"/>
  <c r="J36" i="3"/>
  <c r="L36" i="3" l="1"/>
  <c r="J35" i="3"/>
  <c r="I11" i="7"/>
  <c r="H8" i="7"/>
  <c r="I8" i="7" s="1"/>
  <c r="K36" i="3"/>
  <c r="L35" i="3" l="1"/>
  <c r="K35" i="3"/>
</calcChain>
</file>

<file path=xl/sharedStrings.xml><?xml version="1.0" encoding="utf-8"?>
<sst xmlns="http://schemas.openxmlformats.org/spreadsheetml/2006/main" count="389" uniqueCount="226">
  <si>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</si>
  <si>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</si>
  <si>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</si>
  <si>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</si>
  <si>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</si>
  <si>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</si>
  <si>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</si>
  <si>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</si>
  <si>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</si>
  <si>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</si>
  <si>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</si>
  <si>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</si>
  <si>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</si>
  <si>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</si>
  <si>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</si>
  <si>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</si>
  <si>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</si>
  <si>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</si>
  <si>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</si>
  <si>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</si>
  <si>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</si>
  <si>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</si>
  <si>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</si>
  <si>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</si>
  <si>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</si>
  <si>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</si>
  <si>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</si>
  <si>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</si>
  <si>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 xml:space="preserve">OSTVARENJE/ IZVRŠENJE 
1.-6.2023. 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</si>
  <si>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</si>
  <si>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</si>
  <si>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</si>
  <si>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</si>
  <si>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</si>
  <si>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</si>
  <si>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</si>
  <si>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građevinskih objekata</t>
  </si>
  <si>
    <t>Stambeni objekti</t>
  </si>
  <si>
    <t>Plaće za redovan rad</t>
  </si>
  <si>
    <t>Naknade troškova zaposlenima</t>
  </si>
  <si>
    <t>Službena putovanja</t>
  </si>
  <si>
    <t>Materijalna imovina - prirodna bogatstva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</si>
  <si>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</si>
  <si>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</si>
  <si>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</si>
  <si>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</si>
  <si>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</si>
  <si>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</si>
  <si>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</si>
  <si>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</si>
  <si>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</si>
  <si>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</si>
  <si>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</si>
  <si>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</si>
  <si>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</si>
  <si>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</si>
  <si>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</si>
  <si>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</si>
  <si>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</si>
  <si>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</si>
  <si>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</si>
  <si>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</si>
  <si>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</si>
  <si>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</si>
  <si>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</si>
  <si>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</si>
  <si>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</si>
  <si>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</si>
  <si>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</si>
  <si>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</si>
  <si>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Napomena:  Iznosi u stupcu "OSTVARENJE/IZVRŠENJE 1.-6.2022." preračunavaju se iz kuna u eure prema fiksnom tečaju konverzije (1 EUR=7,53450 kuna) i po pravilima za preračunavanje i zaokruživanje.</t>
  </si>
  <si>
    <t>Napomena : Iznosi u stupcima "OSTVARENJE/IZVRŠENJE 1.-6.2022." i "OSTVARENJE/IZVRŠENJE 1.-6. 2023." iskazuju se na dvije decimale.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</si>
  <si>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</si>
  <si>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>SAŽETAK RAČUNA PRIHODA I RASHODA</t>
  </si>
  <si>
    <t>Potpore od međunarodnih organizacija te institucija i tijela EU</t>
  </si>
  <si>
    <t>Tekuće potporeod institucija i tijela EU</t>
  </si>
  <si>
    <t>Prihodi po posebnim propisima</t>
  </si>
  <si>
    <t>Ostali nespomenuti prihodi</t>
  </si>
  <si>
    <t>Donacije od pravnih i fizičkih osoba izvan opće države</t>
  </si>
  <si>
    <t>Tekuće donacjie</t>
  </si>
  <si>
    <t>Kapitalne donacije</t>
  </si>
  <si>
    <t>Prihodi za financiranje rashoda poslovanja</t>
  </si>
  <si>
    <t>Prihodi za financiranje rashoda za nabavu nefinancijske imovine</t>
  </si>
  <si>
    <t>Prihodi od administrativnih pristojbi i po posebnim propisima</t>
  </si>
  <si>
    <t>Ostali prihodi</t>
  </si>
  <si>
    <t>Prihodi iz proračuna</t>
  </si>
  <si>
    <t>Prihodi iz proračuna za financiranje redovne djelatnosti proračunskih korisnika</t>
  </si>
  <si>
    <t xml:space="preserve">Potpore </t>
  </si>
  <si>
    <t>Plaće</t>
  </si>
  <si>
    <t>Plaće za prekovremeni rad</t>
  </si>
  <si>
    <t>Plaće za posebne uvjete rada</t>
  </si>
  <si>
    <t>Ostali rashodi za zaposlene</t>
  </si>
  <si>
    <t>Doprinosi na plaće</t>
  </si>
  <si>
    <t>Doprinosi za zdravstveno osiguranje</t>
  </si>
  <si>
    <t>Naknade za prjijevoz</t>
  </si>
  <si>
    <t>Stručno usavršavanje zaposlenika</t>
  </si>
  <si>
    <t>Rashodi za materijal i energiju</t>
  </si>
  <si>
    <t xml:space="preserve">Uredski materijal i ostali mater. rash.; sredstva za čišćenje i higijenu,  literatura </t>
  </si>
  <si>
    <t>Materijal i sirovine ; Namirnice, lijekovi, materijal za radnu okupaciju, odjeća i obuća, školski</t>
  </si>
  <si>
    <t>Energija</t>
  </si>
  <si>
    <t>Materija i dijeovi za tek.</t>
  </si>
  <si>
    <t>Sitni inventar i auto gume</t>
  </si>
  <si>
    <t>Službena odjeća i obuća</t>
  </si>
  <si>
    <t>Rashodi za usluge</t>
  </si>
  <si>
    <t>Usluge telefona</t>
  </si>
  <si>
    <t>Usluge tekućeg i invest.održ</t>
  </si>
  <si>
    <t>Usluge promidžbe i informiranja</t>
  </si>
  <si>
    <t>Komunalne usluge</t>
  </si>
  <si>
    <t>Zakupnine i najamnine</t>
  </si>
  <si>
    <t>Zdravstvene i veter. usluge</t>
  </si>
  <si>
    <t>Intelektualne i ostale usluge</t>
  </si>
  <si>
    <t>Računalne usluge</t>
  </si>
  <si>
    <t>Ostale usluge</t>
  </si>
  <si>
    <t>Ostali nespomenuti rashodi poslovanja</t>
  </si>
  <si>
    <t>Naknade za rad predsta. i izvš.</t>
  </si>
  <si>
    <t>Premije osiguranja</t>
  </si>
  <si>
    <t>Reprezentacija</t>
  </si>
  <si>
    <t>Financijski rashodi</t>
  </si>
  <si>
    <t>Bankarske usluge i usluge pl. prometa</t>
  </si>
  <si>
    <t>Zatezne kamate</t>
  </si>
  <si>
    <t>Naknade građanima i kućanstvima na temelju osiguranja i druge naknade</t>
  </si>
  <si>
    <t>Ostale naknade građanima i kućanstvima iz proračuna</t>
  </si>
  <si>
    <t>Đeparac</t>
  </si>
  <si>
    <t>Prijevoz, kul.zabav, ljetovane</t>
  </si>
  <si>
    <t>Ostala prava</t>
  </si>
  <si>
    <t>uredska oprema i namještaj</t>
  </si>
  <si>
    <t>uređaji, strojevi i oprema z a ostale namjene</t>
  </si>
  <si>
    <t xml:space="preserve">prijevozna sredstva u cestovnom prijevozui </t>
  </si>
  <si>
    <t>Rashodi za nabavu neproizvedene imovine</t>
  </si>
  <si>
    <t>Postrojenje i oprema</t>
  </si>
  <si>
    <t>Prijjevozna sredstva</t>
  </si>
  <si>
    <t>Kapitalne pomoći od institucija i tijela EU</t>
  </si>
  <si>
    <t>Članarine</t>
  </si>
  <si>
    <t>Pristojbe i naknade</t>
  </si>
  <si>
    <t>Ostali nespomenuti financijski rashodi</t>
  </si>
  <si>
    <t>Naknade ostalih troškova</t>
  </si>
  <si>
    <t>4 Prihodi za posebne namjenje</t>
  </si>
  <si>
    <t>43 Ostali prihodi za posebne namjene</t>
  </si>
  <si>
    <t>5 Pomoći</t>
  </si>
  <si>
    <t>56 Fondovi EU</t>
  </si>
  <si>
    <t>6 Donacije</t>
  </si>
  <si>
    <t>61 Donacije</t>
  </si>
  <si>
    <t xml:space="preserve">   43 Ostali prihodi za posebne namjene</t>
  </si>
  <si>
    <t xml:space="preserve">   52 Ostale pomoći i darovnice</t>
  </si>
  <si>
    <t xml:space="preserve">   56 Fondovi EU</t>
  </si>
  <si>
    <t xml:space="preserve">   61 Donacije</t>
  </si>
  <si>
    <t xml:space="preserve">   58 NPOO</t>
  </si>
  <si>
    <t>10 Socijalna zaštita</t>
  </si>
  <si>
    <t xml:space="preserve">  104 Obitelj i djeca</t>
  </si>
  <si>
    <t xml:space="preserve">  107 Socijalna pomoć stanovništvu koje nije obuhvaćeno redovnim socijalnim programima</t>
  </si>
  <si>
    <t xml:space="preserve">  109 Aktivnost socijalne zaštite koje nisu drugdje svrstane</t>
  </si>
  <si>
    <t>Centar za pružćanje usluga u zajednici Svitanje, Koprivnica</t>
  </si>
  <si>
    <t>PRORAČUNSKI KORISNICI U SOCIJALNOJ SKRBI</t>
  </si>
  <si>
    <r>
      <t xml:space="preserve">BROJČANA OZNAKA PRORAČUNSKOG KORISNIKA: </t>
    </r>
    <r>
      <rPr>
        <b/>
        <sz val="10"/>
        <color rgb="FF000000"/>
        <rFont val="Arial"/>
        <family val="2"/>
        <charset val="238"/>
      </rPr>
      <t>203</t>
    </r>
  </si>
  <si>
    <r>
      <t xml:space="preserve">BROJČANA OZNAKA GLAVE </t>
    </r>
    <r>
      <rPr>
        <b/>
        <sz val="10"/>
        <color rgb="FF000000"/>
        <rFont val="Arial"/>
        <family val="2"/>
        <charset val="238"/>
      </rPr>
      <t>60</t>
    </r>
  </si>
  <si>
    <t>RAZDJEL</t>
  </si>
  <si>
    <t>086</t>
  </si>
  <si>
    <t>MINISTARSTVO RADA, MIROVINSKOGA SUSTAVA, OBITELJI I SOCIJALNE POLITIKE</t>
  </si>
  <si>
    <r>
      <t xml:space="preserve">BROJČANA OZNAKA IZVORA FINANCIRANJA </t>
    </r>
    <r>
      <rPr>
        <b/>
        <sz val="10"/>
        <color rgb="FF000000"/>
        <rFont val="Arial"/>
        <family val="2"/>
        <charset val="238"/>
      </rPr>
      <t>11</t>
    </r>
  </si>
  <si>
    <t>PRORAČUNSKI PRIHODI</t>
  </si>
  <si>
    <t>SKRB ZA SOCIJALNO OSJETLJIVE SKUPINE</t>
  </si>
  <si>
    <r>
      <t>BROJČANA OZNAKA PROGRAMA</t>
    </r>
    <r>
      <rPr>
        <b/>
        <sz val="10"/>
        <color rgb="FF000000"/>
        <rFont val="Arial"/>
        <family val="2"/>
        <charset val="238"/>
      </rPr>
      <t xml:space="preserve"> 4002</t>
    </r>
  </si>
  <si>
    <t>SKRB ZA DJECU BEZ ODGOVARAJUĆE RODITELJSKE SKRBI</t>
  </si>
  <si>
    <t>RASHODI POSLOVANJA</t>
  </si>
  <si>
    <t xml:space="preserve">RASHODI ZA ZAPOSLENE </t>
  </si>
  <si>
    <t>MATERIJALNI RASHODI</t>
  </si>
  <si>
    <t>FINANCIJSKI RASHODI</t>
  </si>
  <si>
    <t>NAKNADE GRAĐANIMA I KUĆANSTVIMA NA TEMELJU OSIGURANJA I DRUGE NAKNADE</t>
  </si>
  <si>
    <r>
      <t xml:space="preserve">BROJČANA OZNAKA AKTIVNOSTI/PROJEKTA </t>
    </r>
    <r>
      <rPr>
        <b/>
        <sz val="10"/>
        <color rgb="FF000000"/>
        <rFont val="Arial"/>
        <family val="2"/>
        <charset val="238"/>
      </rPr>
      <t>A 795010</t>
    </r>
  </si>
  <si>
    <t>SKRB ZA DJECU BEZ ODGOVARAJUĆE RODITELJSKE SKRBI (OSTALI IZVORI FINANCIRANJA)</t>
  </si>
  <si>
    <r>
      <t xml:space="preserve">BROJČANA OZNAKA IZVORA FINANCIRANJA </t>
    </r>
    <r>
      <rPr>
        <b/>
        <sz val="10"/>
        <color rgb="FF000000"/>
        <rFont val="Arial"/>
        <family val="2"/>
        <charset val="238"/>
      </rPr>
      <t>61</t>
    </r>
  </si>
  <si>
    <t>DONACIJE</t>
  </si>
  <si>
    <t>OSTALE POMOĆI</t>
  </si>
  <si>
    <t xml:space="preserve">OSTALI PRIHODI ZA POSEBNE NAMJENE </t>
  </si>
  <si>
    <r>
      <t>BROJČANA OZNAKA PROGRAMA</t>
    </r>
    <r>
      <rPr>
        <b/>
        <sz val="10"/>
        <color rgb="FF000000"/>
        <rFont val="Arial"/>
        <family val="2"/>
        <charset val="238"/>
      </rPr>
      <t xml:space="preserve"> 4003</t>
    </r>
  </si>
  <si>
    <t>PODIZANJE KVALITETE I DOSTUPNOSTI SOCIJALNE SKRBI</t>
  </si>
  <si>
    <t>OPERATIVNI PROGRAM UČINKOVITI LJUDSKI POTENCIJALI 2014-2020- PRIORITET 2 I 5</t>
  </si>
  <si>
    <r>
      <t xml:space="preserve">BROJČANA OZNAKA IZVORA FINANCIRANJA </t>
    </r>
    <r>
      <rPr>
        <b/>
        <sz val="10"/>
        <color rgb="FF000000"/>
        <rFont val="Arial"/>
        <family val="2"/>
        <charset val="238"/>
      </rPr>
      <t>12</t>
    </r>
  </si>
  <si>
    <t>SREDSTVA UČEŠĆA ZA POMOĆI</t>
  </si>
  <si>
    <r>
      <t xml:space="preserve">BROJČANA OZNAKA AKTIVNOSTI/PROJEKTA </t>
    </r>
    <r>
      <rPr>
        <b/>
        <sz val="10"/>
        <color rgb="FF000000"/>
        <rFont val="Arial"/>
        <family val="2"/>
        <charset val="238"/>
      </rPr>
      <t>T 797014</t>
    </r>
  </si>
  <si>
    <t>RAZVOJ SOCIJALNIH USLUGA U ZAJEDNICI-NPOO</t>
  </si>
  <si>
    <r>
      <rPr>
        <sz val="10"/>
        <color rgb="FF000000"/>
        <rFont val="Arial"/>
        <family val="2"/>
        <charset val="238"/>
      </rPr>
      <t xml:space="preserve">BROJČANA OZNAKA AKTIVNOSTI/PROJEKTA </t>
    </r>
    <r>
      <rPr>
        <b/>
        <sz val="10"/>
        <color rgb="FF000000"/>
        <rFont val="Arial"/>
        <family val="2"/>
        <charset val="238"/>
      </rPr>
      <t>A 799010</t>
    </r>
  </si>
  <si>
    <r>
      <t>BROJČANA OZNAKA AKTIVNOSTI/PROJEKTA</t>
    </r>
    <r>
      <rPr>
        <b/>
        <sz val="10"/>
        <color rgb="FF000000"/>
        <rFont val="Arial"/>
        <family val="2"/>
        <charset val="238"/>
      </rPr>
      <t xml:space="preserve"> A 734192</t>
    </r>
  </si>
  <si>
    <r>
      <t>BROJČANA OZNAKA IZVORA FINANCIRANJA</t>
    </r>
    <r>
      <rPr>
        <b/>
        <sz val="10"/>
        <color rgb="FF000000"/>
        <rFont val="Arial"/>
        <family val="2"/>
        <charset val="238"/>
      </rPr>
      <t xml:space="preserve"> 43</t>
    </r>
  </si>
  <si>
    <r>
      <t>BROJČANA OZNAKA IZVORA FINANCIRANJA</t>
    </r>
    <r>
      <rPr>
        <b/>
        <sz val="10"/>
        <color rgb="FF000000"/>
        <rFont val="Arial"/>
        <family val="2"/>
        <charset val="238"/>
      </rPr>
      <t xml:space="preserve"> 52</t>
    </r>
  </si>
  <si>
    <t>RASHODI ZA NABAVU NEFINANCJSKE IMOVINE</t>
  </si>
  <si>
    <t>RASHODI ZA NABAVU NEPROIZVEDENE IMOVINE</t>
  </si>
  <si>
    <t>RASHODI ZA NABAVU PROIZVEDENE DUGOTRAJNE IMOVINE</t>
  </si>
  <si>
    <t>Ostali financijski rashodi</t>
  </si>
  <si>
    <t>KLASA :</t>
  </si>
  <si>
    <t>URBROJ :</t>
  </si>
  <si>
    <t>EUROPSKI SOCIJALNI FOND (ESF)</t>
  </si>
  <si>
    <t>MEHANIZAM ZA OPORAVAK I OTPORNOST</t>
  </si>
  <si>
    <t>IZVORNI PLAN ILI REBALANS 2024.*</t>
  </si>
  <si>
    <t>TEKUĆI PLAN 2024.*</t>
  </si>
  <si>
    <t xml:space="preserve">    PREDSJEDNICA UPRAVNOG VIJEĆA</t>
  </si>
  <si>
    <t xml:space="preserve">            SANJA ŽDERIĆ POLUTNIK</t>
  </si>
  <si>
    <t xml:space="preserve">OSTVARENJE/ IZVRŠENJE 
1.-6.2024. </t>
  </si>
  <si>
    <t xml:space="preserve">OSTVARENJE/IZVRŠENJE 
1.-6.2025. </t>
  </si>
  <si>
    <t xml:space="preserve">OSTVARENJE/ IZVRŠENJE 
1.-6.2025. </t>
  </si>
  <si>
    <t>Naknade za korištenje privatnog  automobila u službene svrhe</t>
  </si>
  <si>
    <t>Građevinski objekti</t>
  </si>
  <si>
    <t>Poslovni objekti</t>
  </si>
  <si>
    <t xml:space="preserve"> </t>
  </si>
  <si>
    <r>
      <rPr>
        <sz val="10"/>
        <color rgb="FF000000"/>
        <rFont val="Arial"/>
        <family val="2"/>
        <charset val="238"/>
      </rPr>
      <t xml:space="preserve">BROJČANA OZNAKA AKTIVNOSTI/PROJEKTA  </t>
    </r>
    <r>
      <rPr>
        <b/>
        <sz val="10"/>
        <color rgb="FF000000"/>
        <rFont val="Arial"/>
        <family val="2"/>
        <charset val="238"/>
      </rPr>
      <t xml:space="preserve"> K 618350</t>
    </r>
  </si>
  <si>
    <t>POBOLJŠANJE INFRASTRUKTURE</t>
  </si>
  <si>
    <t>Na osnovu Pravilnika o polugodišnjem i godišnjem izvještaju o izvršenju proračuna i financijskog plana (NN 85/23) te na osnovu članka 19. Statuta Centra za pružanje usluga u zajednici Svitanje,</t>
  </si>
  <si>
    <t>IZVRŠENJE FINANCIJSKOG PLANA PRORAČUNSKOG KORISNIKA DRŽAVNOG PRORAČUNA
ZA PRVO POLUGODIŠTE 2026. GODINE</t>
  </si>
  <si>
    <t>IZVORNI PLAN ILI REBALANS 2026*</t>
  </si>
  <si>
    <t>IZVORNI PLAN ILI REBALANS 2026.*</t>
  </si>
  <si>
    <t>TEKUĆI PLAN 2026.*</t>
  </si>
  <si>
    <t xml:space="preserve">OSTVARENJE/IZVRŠENJE 
1.-6.2026. </t>
  </si>
  <si>
    <t xml:space="preserve">OSTVARENJE/ IZVRŠENJE 
1.-6.2025 </t>
  </si>
  <si>
    <t xml:space="preserve">OSTVARENJE/ IZVRŠENJE 
1.-6.2026. </t>
  </si>
  <si>
    <t xml:space="preserve">   58100 Mehanizam za oporavak i otpornost</t>
  </si>
  <si>
    <t>56100 Europski socijalni fond (ESF)</t>
  </si>
  <si>
    <t xml:space="preserve">IZVORNI PLAN ILI REBALANS 2026.* </t>
  </si>
  <si>
    <r>
      <rPr>
        <sz val="10"/>
        <color rgb="FF000000"/>
        <rFont val="Arial"/>
        <family val="2"/>
        <charset val="238"/>
      </rPr>
      <t xml:space="preserve">BROJČANA OZNAKA AKTIVNOSTI/PROJEKTA  </t>
    </r>
    <r>
      <rPr>
        <b/>
        <sz val="10"/>
        <color rgb="FF000000"/>
        <rFont val="Arial"/>
        <family val="2"/>
        <charset val="238"/>
      </rPr>
      <t xml:space="preserve"> K 618391</t>
    </r>
  </si>
  <si>
    <t>HITNA INTERVENCIJA</t>
  </si>
  <si>
    <t>400-01/26-01/6</t>
  </si>
  <si>
    <t>2137-27-06-04-26-1</t>
  </si>
  <si>
    <t xml:space="preserve">   56100 Europski socijalni fond (ESF)</t>
  </si>
  <si>
    <r>
      <t xml:space="preserve">BROJČANA OZNAKA IZVORA FINANCIRANJA </t>
    </r>
    <r>
      <rPr>
        <b/>
        <sz val="10"/>
        <color rgb="FF000000"/>
        <rFont val="Arial"/>
        <family val="2"/>
        <charset val="238"/>
      </rPr>
      <t>58100</t>
    </r>
  </si>
  <si>
    <r>
      <t xml:space="preserve">BROJČANA OZNAKA IZVORA FINANCIRANJA </t>
    </r>
    <r>
      <rPr>
        <b/>
        <sz val="10"/>
        <color rgb="FF000000"/>
        <rFont val="Arial"/>
        <family val="2"/>
        <charset val="238"/>
      </rPr>
      <t>56100</t>
    </r>
  </si>
  <si>
    <t>U Koprivnici, 31.07.2026.</t>
  </si>
  <si>
    <t xml:space="preserve">                                                                                Koprivnica Upravno vijeće na sjednici održanoj dana 31.07.2026. godine usvaja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</si>
</sst>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9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7" fillId="0" borderId="0" xfId="0" applyFont="1"/>
    <xf numFmtId="3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6" fillId="0" borderId="3" xfId="2" applyFont="1" applyBorder="1" applyAlignment="1">
      <alignment horizontal="right"/>
    </xf>
    <xf numFmtId="43" fontId="6" fillId="3" borderId="3" xfId="2" applyFont="1" applyFill="1" applyBorder="1" applyAlignment="1">
      <alignment horizontal="right"/>
    </xf>
    <xf numFmtId="43" fontId="7" fillId="3" borderId="3" xfId="2" applyFont="1" applyFill="1" applyBorder="1" applyAlignment="1">
      <alignment vertical="center" wrapText="1"/>
    </xf>
    <xf numFmtId="43" fontId="9" fillId="0" borderId="3" xfId="2" applyFont="1" applyBorder="1" applyAlignment="1">
      <alignment horizontal="left" vertical="center" wrapText="1"/>
    </xf>
    <xf numFmtId="43" fontId="7" fillId="0" borderId="3" xfId="2" applyFont="1" applyBorder="1" applyAlignment="1">
      <alignment vertical="center" wrapText="1"/>
    </xf>
    <xf numFmtId="43" fontId="6" fillId="3" borderId="3" xfId="2" quotePrefix="1" applyFont="1" applyFill="1" applyBorder="1" applyAlignment="1">
      <alignment horizontal="left" wrapText="1"/>
    </xf>
    <xf numFmtId="43" fontId="6" fillId="3" borderId="3" xfId="2" applyFont="1" applyFill="1" applyBorder="1" applyAlignment="1">
      <alignment horizontal="center" vertical="center" wrapText="1"/>
    </xf>
    <xf numFmtId="43" fontId="6" fillId="3" borderId="3" xfId="2" applyFont="1" applyFill="1" applyBorder="1" applyAlignment="1">
      <alignment horizontal="left" vertical="center" wrapText="1"/>
    </xf>
    <xf numFmtId="43" fontId="20" fillId="0" borderId="0" xfId="2" applyFont="1"/>
    <xf numFmtId="0" fontId="3" fillId="0" borderId="0" xfId="0" applyFont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43" fontId="20" fillId="3" borderId="0" xfId="2" applyFont="1" applyFill="1"/>
    <xf numFmtId="43" fontId="7" fillId="3" borderId="3" xfId="2" applyFont="1" applyFill="1" applyBorder="1" applyAlignment="1">
      <alignment wrapText="1"/>
    </xf>
    <xf numFmtId="43" fontId="3" fillId="2" borderId="3" xfId="2" applyFont="1" applyFill="1" applyBorder="1" applyAlignment="1">
      <alignment horizontal="right"/>
    </xf>
    <xf numFmtId="43" fontId="0" fillId="0" borderId="3" xfId="2" applyFont="1" applyBorder="1"/>
    <xf numFmtId="0" fontId="9" fillId="0" borderId="3" xfId="0" applyFont="1" applyBorder="1" applyAlignment="1">
      <alignment vertical="justify"/>
    </xf>
    <xf numFmtId="43" fontId="9" fillId="0" borderId="3" xfId="2" applyFont="1" applyBorder="1" applyAlignment="1">
      <alignment horizontal="center" vertical="justify"/>
    </xf>
    <xf numFmtId="0" fontId="7" fillId="0" borderId="3" xfId="0" applyFont="1" applyBorder="1" applyAlignment="1">
      <alignment vertical="justify"/>
    </xf>
    <xf numFmtId="43" fontId="7" fillId="0" borderId="3" xfId="2" applyFont="1" applyBorder="1" applyAlignment="1">
      <alignment horizontal="center" vertical="justify"/>
    </xf>
    <xf numFmtId="0" fontId="0" fillId="0" borderId="3" xfId="0" applyBorder="1" applyAlignment="1">
      <alignment vertical="justify"/>
    </xf>
    <xf numFmtId="43" fontId="9" fillId="0" borderId="3" xfId="2" applyFont="1" applyBorder="1"/>
    <xf numFmtId="43" fontId="7" fillId="0" borderId="3" xfId="2" applyFont="1" applyBorder="1"/>
    <xf numFmtId="43" fontId="9" fillId="0" borderId="3" xfId="2" applyFont="1" applyBorder="1" applyAlignment="1">
      <alignment vertical="justify"/>
    </xf>
    <xf numFmtId="43" fontId="7" fillId="0" borderId="3" xfId="2" applyFont="1" applyBorder="1" applyAlignment="1">
      <alignment vertical="justify"/>
    </xf>
    <xf numFmtId="43" fontId="0" fillId="0" borderId="3" xfId="2" applyFont="1" applyBorder="1" applyAlignment="1">
      <alignment vertical="justify"/>
    </xf>
    <xf numFmtId="43" fontId="6" fillId="2" borderId="3" xfId="2" applyFont="1" applyFill="1" applyBorder="1" applyAlignment="1">
      <alignment horizontal="right"/>
    </xf>
    <xf numFmtId="0" fontId="1" fillId="0" borderId="3" xfId="0" applyFont="1" applyBorder="1"/>
    <xf numFmtId="0" fontId="9" fillId="0" borderId="3" xfId="0" applyFont="1" applyBorder="1"/>
    <xf numFmtId="0" fontId="0" fillId="0" borderId="3" xfId="0" applyBorder="1" applyAlignment="1">
      <alignment horizontal="center" vertical="center"/>
    </xf>
    <xf numFmtId="0" fontId="7" fillId="0" borderId="3" xfId="0" applyFont="1" applyBorder="1"/>
    <xf numFmtId="0" fontId="14" fillId="0" borderId="3" xfId="0" applyFont="1" applyBorder="1" applyAlignment="1">
      <alignment vertical="top" wrapText="1"/>
    </xf>
    <xf numFmtId="43" fontId="1" fillId="0" borderId="3" xfId="2" applyFont="1" applyBorder="1"/>
    <xf numFmtId="0" fontId="21" fillId="2" borderId="3" xfId="0" quotePrefix="1" applyFont="1" applyFill="1" applyBorder="1" applyAlignment="1">
      <alignment horizontal="left" vertical="center"/>
    </xf>
    <xf numFmtId="43" fontId="22" fillId="2" borderId="3" xfId="2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3" fontId="19" fillId="0" borderId="3" xfId="2" applyFont="1" applyBorder="1"/>
    <xf numFmtId="0" fontId="1" fillId="0" borderId="3" xfId="0" applyFont="1" applyBorder="1" applyAlignment="1">
      <alignment vertical="justify"/>
    </xf>
    <xf numFmtId="43" fontId="1" fillId="0" borderId="3" xfId="2" applyFont="1" applyBorder="1" applyAlignment="1">
      <alignment vertical="justify"/>
    </xf>
    <xf numFmtId="0" fontId="9" fillId="2" borderId="3" xfId="0" quotePrefix="1" applyFont="1" applyFill="1" applyBorder="1" applyAlignment="1">
      <alignment horizontal="left" vertical="center" wrapText="1"/>
    </xf>
    <xf numFmtId="43" fontId="0" fillId="0" borderId="0" xfId="2" applyFont="1"/>
    <xf numFmtId="43" fontId="14" fillId="0" borderId="0" xfId="2" applyFont="1" applyAlignment="1">
      <alignment vertical="top" wrapText="1"/>
    </xf>
    <xf numFmtId="0" fontId="2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3" fontId="20" fillId="0" borderId="3" xfId="2" applyFont="1" applyBorder="1" applyAlignment="1">
      <alignment vertical="top" wrapText="1"/>
    </xf>
    <xf numFmtId="43" fontId="23" fillId="0" borderId="0" xfId="2" applyFont="1" applyAlignment="1">
      <alignment vertical="top" wrapText="1"/>
    </xf>
    <xf numFmtId="43" fontId="23" fillId="0" borderId="3" xfId="2" applyFont="1" applyBorder="1" applyAlignment="1">
      <alignment vertical="top" wrapText="1"/>
    </xf>
    <xf numFmtId="43" fontId="23" fillId="0" borderId="3" xfId="2" applyFont="1" applyBorder="1"/>
    <xf numFmtId="0" fontId="20" fillId="0" borderId="0" xfId="0" applyFont="1"/>
    <xf numFmtId="43" fontId="20" fillId="0" borderId="3" xfId="2" applyFont="1" applyBorder="1"/>
    <xf numFmtId="164" fontId="9" fillId="2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distributed" vertical="center"/>
    </xf>
    <xf numFmtId="0" fontId="8" fillId="2" borderId="3" xfId="0" quotePrefix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distributed"/>
    </xf>
    <xf numFmtId="0" fontId="6" fillId="2" borderId="2" xfId="0" quotePrefix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3" fontId="3" fillId="2" borderId="4" xfId="2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43" fontId="6" fillId="2" borderId="4" xfId="2" applyFont="1" applyFill="1" applyBorder="1" applyAlignment="1">
      <alignment horizontal="right"/>
    </xf>
    <xf numFmtId="43" fontId="3" fillId="2" borderId="3" xfId="2" applyFont="1" applyFill="1" applyBorder="1" applyAlignment="1">
      <alignment horizontal="right" wrapText="1"/>
    </xf>
    <xf numFmtId="0" fontId="6" fillId="5" borderId="4" xfId="0" applyFont="1" applyFill="1" applyBorder="1" applyAlignment="1">
      <alignment horizontal="left" vertical="center" wrapText="1"/>
    </xf>
    <xf numFmtId="43" fontId="6" fillId="5" borderId="4" xfId="2" applyFont="1" applyFill="1" applyBorder="1" applyAlignment="1">
      <alignment horizontal="right"/>
    </xf>
    <xf numFmtId="43" fontId="3" fillId="4" borderId="4" xfId="2" applyFont="1" applyFill="1" applyBorder="1" applyAlignment="1">
      <alignment horizontal="left" vertical="center" wrapText="1"/>
    </xf>
    <xf numFmtId="43" fontId="6" fillId="4" borderId="4" xfId="2" applyFont="1" applyFill="1" applyBorder="1" applyAlignment="1">
      <alignment horizontal="right"/>
    </xf>
    <xf numFmtId="43" fontId="6" fillId="4" borderId="3" xfId="2" applyFont="1" applyFill="1" applyBorder="1" applyAlignment="1">
      <alignment horizontal="right"/>
    </xf>
    <xf numFmtId="0" fontId="3" fillId="6" borderId="4" xfId="0" applyFont="1" applyFill="1" applyBorder="1" applyAlignment="1">
      <alignment horizontal="left" vertical="center" wrapText="1"/>
    </xf>
    <xf numFmtId="43" fontId="6" fillId="6" borderId="4" xfId="2" applyFont="1" applyFill="1" applyBorder="1" applyAlignment="1">
      <alignment horizontal="right"/>
    </xf>
    <xf numFmtId="43" fontId="6" fillId="6" borderId="3" xfId="2" applyFont="1" applyFill="1" applyBorder="1" applyAlignment="1">
      <alignment horizontal="right"/>
    </xf>
    <xf numFmtId="43" fontId="3" fillId="0" borderId="3" xfId="2" applyFont="1" applyBorder="1" applyAlignment="1">
      <alignment horizontal="right"/>
    </xf>
    <xf numFmtId="43" fontId="9" fillId="3" borderId="3" xfId="2" applyFont="1" applyFill="1" applyBorder="1" applyAlignment="1">
      <alignment vertical="center"/>
    </xf>
    <xf numFmtId="0" fontId="6" fillId="0" borderId="0" xfId="0" quotePrefix="1" applyFont="1" applyAlignment="1">
      <alignment horizontal="left" vertical="center" wrapText="1"/>
    </xf>
    <xf numFmtId="43" fontId="7" fillId="0" borderId="0" xfId="2" applyFont="1" applyFill="1" applyBorder="1" applyAlignment="1">
      <alignment wrapText="1"/>
    </xf>
    <xf numFmtId="43" fontId="6" fillId="0" borderId="0" xfId="2" applyFont="1" applyFill="1" applyBorder="1" applyAlignment="1">
      <alignment horizontal="right"/>
    </xf>
    <xf numFmtId="43" fontId="3" fillId="3" borderId="3" xfId="2" applyFont="1" applyFill="1" applyBorder="1" applyAlignment="1">
      <alignment horizontal="right"/>
    </xf>
    <xf numFmtId="0" fontId="6" fillId="5" borderId="3" xfId="2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top" wrapText="1"/>
    </xf>
    <xf numFmtId="0" fontId="25" fillId="0" borderId="0" xfId="0" applyFont="1"/>
    <xf numFmtId="43" fontId="7" fillId="0" borderId="3" xfId="2" applyFont="1" applyFill="1" applyBorder="1" applyAlignment="1">
      <alignment horizontal="center" vertical="justify"/>
    </xf>
    <xf numFmtId="43" fontId="7" fillId="0" borderId="3" xfId="2" applyFont="1" applyFill="1" applyBorder="1" applyAlignment="1">
      <alignment vertical="justify"/>
    </xf>
    <xf numFmtId="43" fontId="1" fillId="0" borderId="3" xfId="2" applyFont="1" applyFill="1" applyBorder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43" fontId="3" fillId="4" borderId="1" xfId="2" applyFont="1" applyFill="1" applyBorder="1" applyAlignment="1">
      <alignment horizontal="left" vertical="center" wrapText="1"/>
    </xf>
    <xf numFmtId="43" fontId="3" fillId="4" borderId="2" xfId="2" applyFont="1" applyFill="1" applyBorder="1" applyAlignment="1">
      <alignment horizontal="left" vertical="center" wrapText="1"/>
    </xf>
    <xf numFmtId="43" fontId="3" fillId="4" borderId="4" xfId="2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0" fillId="0" borderId="0" xfId="0" applyFill="1"/>
    <xf numFmtId="0" fontId="25" fillId="0" borderId="0" xfId="0" applyFont="1" applyFill="1"/>
  </cellXfs>
  <cellStyles count="3">
    <cellStyle name="Normalno" xfId="0" builtinId="0"/>
    <cellStyle name="Obično_List4" xfId="1" xr:uid="{00000000-0005-0000-0000-00000100000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5"/>
  <sheetViews>
    <sheetView tabSelected="1" zoomScaleNormal="100" workbookViewId="0">
      <selection activeCell="E7" sqref="E7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x14ac:dyDescent="0.25">
      <c r="B1" s="129" t="s">
        <v>206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2:13" x14ac:dyDescent="0.25">
      <c r="B2" s="129" t="s">
        <v>225</v>
      </c>
      <c r="C2" s="129"/>
      <c r="D2" s="129"/>
      <c r="E2" s="129"/>
      <c r="F2" s="179"/>
      <c r="G2" s="179"/>
      <c r="H2" s="179"/>
      <c r="I2" s="179"/>
      <c r="J2" s="129"/>
      <c r="K2" s="129"/>
      <c r="L2" s="129"/>
    </row>
    <row r="3" spans="2:13" x14ac:dyDescent="0.25">
      <c r="B3" s="129"/>
      <c r="C3" s="129"/>
      <c r="D3" s="129"/>
      <c r="E3" s="129"/>
      <c r="F3" s="179"/>
      <c r="G3" s="179"/>
      <c r="H3" s="179"/>
      <c r="I3" s="179"/>
      <c r="J3" s="129"/>
      <c r="K3" s="129"/>
      <c r="L3" s="129"/>
    </row>
    <row r="4" spans="2:13" ht="42" customHeight="1" x14ac:dyDescent="0.25">
      <c r="B4" s="144" t="s">
        <v>207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8"/>
    </row>
    <row r="5" spans="2:13" ht="18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ht="15.75" customHeight="1" x14ac:dyDescent="0.25">
      <c r="B6" s="144" t="s">
        <v>12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27"/>
    </row>
    <row r="7" spans="2:13" ht="18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18" customHeight="1" x14ac:dyDescent="0.25">
      <c r="B8" s="144" t="s">
        <v>61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26"/>
    </row>
    <row r="9" spans="2:13" ht="18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26"/>
    </row>
    <row r="10" spans="2:13" ht="18" customHeight="1" x14ac:dyDescent="0.25">
      <c r="B10" s="134" t="s">
        <v>73</v>
      </c>
      <c r="C10" s="134"/>
      <c r="D10" s="134"/>
      <c r="E10" s="134"/>
      <c r="F10" s="134"/>
      <c r="G10" s="5"/>
      <c r="H10" s="6"/>
      <c r="I10" s="6"/>
      <c r="J10" s="6"/>
      <c r="K10" s="31"/>
      <c r="L10" s="31"/>
    </row>
    <row r="11" spans="2:13" ht="25.5" x14ac:dyDescent="0.25">
      <c r="B11" s="137" t="s">
        <v>8</v>
      </c>
      <c r="C11" s="137"/>
      <c r="D11" s="137"/>
      <c r="E11" s="137"/>
      <c r="F11" s="137"/>
      <c r="G11" s="29" t="s">
        <v>198</v>
      </c>
      <c r="H11" s="29" t="s">
        <v>208</v>
      </c>
      <c r="I11" s="29" t="s">
        <v>210</v>
      </c>
      <c r="J11" s="29" t="s">
        <v>211</v>
      </c>
      <c r="K11" s="29" t="s">
        <v>29</v>
      </c>
      <c r="L11" s="29" t="s">
        <v>59</v>
      </c>
    </row>
    <row r="12" spans="2:13" x14ac:dyDescent="0.25">
      <c r="B12" s="151">
        <v>1</v>
      </c>
      <c r="C12" s="151"/>
      <c r="D12" s="151"/>
      <c r="E12" s="151"/>
      <c r="F12" s="152"/>
      <c r="G12" s="35">
        <v>2</v>
      </c>
      <c r="H12" s="126">
        <v>3</v>
      </c>
      <c r="I12" s="126">
        <v>4</v>
      </c>
      <c r="J12" s="126">
        <v>5</v>
      </c>
      <c r="K12" s="34" t="s">
        <v>42</v>
      </c>
      <c r="L12" s="34" t="s">
        <v>43</v>
      </c>
    </row>
    <row r="13" spans="2:13" x14ac:dyDescent="0.25">
      <c r="B13" s="135" t="s">
        <v>31</v>
      </c>
      <c r="C13" s="136"/>
      <c r="D13" s="136"/>
      <c r="E13" s="136"/>
      <c r="F13" s="149"/>
      <c r="G13" s="119">
        <v>614174.79</v>
      </c>
      <c r="H13" s="119">
        <v>1375935</v>
      </c>
      <c r="I13" s="119">
        <v>1355935</v>
      </c>
      <c r="J13" s="119">
        <v>549460.71</v>
      </c>
      <c r="K13" s="119">
        <f>J13/G13*100</f>
        <v>89.46324709941284</v>
      </c>
      <c r="L13" s="119">
        <f>J13/I13*100</f>
        <v>40.522643784547192</v>
      </c>
    </row>
    <row r="14" spans="2:13" x14ac:dyDescent="0.25">
      <c r="B14" s="150" t="s">
        <v>30</v>
      </c>
      <c r="C14" s="149"/>
      <c r="D14" s="149"/>
      <c r="E14" s="149"/>
      <c r="F14" s="149"/>
      <c r="G14" s="48">
        <v>0</v>
      </c>
      <c r="H14" s="119">
        <v>0</v>
      </c>
      <c r="I14" s="119">
        <v>0</v>
      </c>
      <c r="J14" s="48">
        <v>0</v>
      </c>
      <c r="K14" s="48">
        <v>0</v>
      </c>
      <c r="L14" s="48">
        <v>0</v>
      </c>
    </row>
    <row r="15" spans="2:13" x14ac:dyDescent="0.25">
      <c r="B15" s="146" t="s">
        <v>0</v>
      </c>
      <c r="C15" s="147"/>
      <c r="D15" s="147"/>
      <c r="E15" s="147"/>
      <c r="F15" s="148"/>
      <c r="G15" s="120">
        <f t="shared" ref="G15" si="0">G13+G14</f>
        <v>614174.79</v>
      </c>
      <c r="H15" s="120">
        <f t="shared" ref="H15:J15" si="1">H13+H14</f>
        <v>1375935</v>
      </c>
      <c r="I15" s="120">
        <f t="shared" si="1"/>
        <v>1355935</v>
      </c>
      <c r="J15" s="120">
        <f t="shared" si="1"/>
        <v>549460.71</v>
      </c>
      <c r="K15" s="49">
        <f t="shared" ref="K15:K19" si="2">J15/G15*100</f>
        <v>89.46324709941284</v>
      </c>
      <c r="L15" s="49">
        <f t="shared" ref="L15:L18" si="3">J15/I15*100</f>
        <v>40.522643784547192</v>
      </c>
    </row>
    <row r="16" spans="2:13" x14ac:dyDescent="0.25">
      <c r="B16" s="155" t="s">
        <v>32</v>
      </c>
      <c r="C16" s="136"/>
      <c r="D16" s="136"/>
      <c r="E16" s="136"/>
      <c r="F16" s="136"/>
      <c r="G16" s="119">
        <v>460968.64</v>
      </c>
      <c r="H16" s="119">
        <v>1373262</v>
      </c>
      <c r="I16" s="119">
        <v>1353262</v>
      </c>
      <c r="J16" s="119">
        <v>616563.18999999994</v>
      </c>
      <c r="K16" s="119">
        <f t="shared" si="2"/>
        <v>133.75382542291811</v>
      </c>
      <c r="L16" s="119">
        <f t="shared" si="3"/>
        <v>45.56125790866809</v>
      </c>
    </row>
    <row r="17" spans="1:49" x14ac:dyDescent="0.25">
      <c r="B17" s="150" t="s">
        <v>33</v>
      </c>
      <c r="C17" s="149"/>
      <c r="D17" s="149"/>
      <c r="E17" s="149"/>
      <c r="F17" s="149"/>
      <c r="G17" s="119">
        <v>180703.99</v>
      </c>
      <c r="H17" s="119">
        <v>1018</v>
      </c>
      <c r="I17" s="119">
        <v>1018</v>
      </c>
      <c r="J17" s="119">
        <v>1047.79</v>
      </c>
      <c r="K17" s="119">
        <f t="shared" si="2"/>
        <v>0.57983777779339574</v>
      </c>
      <c r="L17" s="119">
        <v>0</v>
      </c>
    </row>
    <row r="18" spans="1:49" x14ac:dyDescent="0.25">
      <c r="B18" s="20" t="s">
        <v>1</v>
      </c>
      <c r="C18" s="21"/>
      <c r="D18" s="21"/>
      <c r="E18" s="21"/>
      <c r="F18" s="21"/>
      <c r="G18" s="120">
        <f t="shared" ref="G18" si="4">G16+G17</f>
        <v>641672.63</v>
      </c>
      <c r="H18" s="120">
        <f t="shared" ref="H18:J18" si="5">H16+H17</f>
        <v>1374280</v>
      </c>
      <c r="I18" s="120">
        <f t="shared" si="5"/>
        <v>1354280</v>
      </c>
      <c r="J18" s="120">
        <f t="shared" si="5"/>
        <v>617610.98</v>
      </c>
      <c r="K18" s="49">
        <f t="shared" si="2"/>
        <v>96.250167316626857</v>
      </c>
      <c r="L18" s="49">
        <f t="shared" si="3"/>
        <v>45.60437871045869</v>
      </c>
    </row>
    <row r="19" spans="1:49" x14ac:dyDescent="0.25">
      <c r="B19" s="154" t="s">
        <v>2</v>
      </c>
      <c r="C19" s="147"/>
      <c r="D19" s="147"/>
      <c r="E19" s="147"/>
      <c r="F19" s="147"/>
      <c r="G19" s="50">
        <f t="shared" ref="G19" si="6">G15-G18</f>
        <v>-27497.839999999967</v>
      </c>
      <c r="H19" s="50">
        <f>H15-H18</f>
        <v>1655</v>
      </c>
      <c r="I19" s="50">
        <f t="shared" ref="I19:J19" si="7">I15-I18</f>
        <v>1655</v>
      </c>
      <c r="J19" s="50">
        <f t="shared" si="7"/>
        <v>-68150.270000000019</v>
      </c>
      <c r="K19" s="124">
        <f t="shared" si="2"/>
        <v>247.83863023422964</v>
      </c>
      <c r="L19" s="124">
        <v>0</v>
      </c>
    </row>
    <row r="20" spans="1:49" ht="18" x14ac:dyDescent="0.25">
      <c r="B20" s="3"/>
      <c r="C20" s="7"/>
      <c r="D20" s="7"/>
      <c r="E20" s="7"/>
      <c r="F20" s="7"/>
      <c r="G20" s="57"/>
      <c r="H20" s="57"/>
      <c r="I20" s="57"/>
      <c r="J20" s="57"/>
      <c r="K20" s="1"/>
      <c r="L20" s="1"/>
      <c r="M20" s="1"/>
    </row>
    <row r="21" spans="1:49" ht="18" customHeight="1" x14ac:dyDescent="0.25">
      <c r="B21" s="134" t="s">
        <v>67</v>
      </c>
      <c r="C21" s="134"/>
      <c r="D21" s="134"/>
      <c r="E21" s="134"/>
      <c r="F21" s="134"/>
      <c r="G21" s="57"/>
      <c r="H21" s="57"/>
      <c r="I21" s="57"/>
      <c r="J21" s="57"/>
      <c r="K21" s="1"/>
      <c r="L21" s="1"/>
      <c r="M21" s="1"/>
    </row>
    <row r="22" spans="1:49" ht="25.5" x14ac:dyDescent="0.25">
      <c r="B22" s="137" t="s">
        <v>8</v>
      </c>
      <c r="C22" s="137"/>
      <c r="D22" s="137"/>
      <c r="E22" s="137"/>
      <c r="F22" s="137"/>
      <c r="G22" s="29" t="s">
        <v>198</v>
      </c>
      <c r="H22" s="29" t="s">
        <v>209</v>
      </c>
      <c r="I22" s="29" t="s">
        <v>210</v>
      </c>
      <c r="J22" s="29" t="s">
        <v>211</v>
      </c>
      <c r="K22" s="2" t="s">
        <v>29</v>
      </c>
      <c r="L22" s="2" t="s">
        <v>29</v>
      </c>
    </row>
    <row r="23" spans="1:49" x14ac:dyDescent="0.25">
      <c r="B23" s="138">
        <v>1</v>
      </c>
      <c r="C23" s="139"/>
      <c r="D23" s="139"/>
      <c r="E23" s="139"/>
      <c r="F23" s="139"/>
      <c r="G23" s="58">
        <v>2</v>
      </c>
      <c r="H23" s="2">
        <v>3</v>
      </c>
      <c r="I23" s="2">
        <v>4</v>
      </c>
      <c r="J23" s="2">
        <v>5</v>
      </c>
      <c r="K23" s="2" t="s">
        <v>42</v>
      </c>
      <c r="L23" s="2" t="s">
        <v>43</v>
      </c>
    </row>
    <row r="24" spans="1:49" ht="15.75" customHeight="1" x14ac:dyDescent="0.25">
      <c r="B24" s="135" t="s">
        <v>34</v>
      </c>
      <c r="C24" s="140"/>
      <c r="D24" s="140"/>
      <c r="E24" s="140"/>
      <c r="F24" s="140"/>
      <c r="G24" s="51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</row>
    <row r="25" spans="1:49" x14ac:dyDescent="0.25">
      <c r="B25" s="135" t="s">
        <v>35</v>
      </c>
      <c r="C25" s="136"/>
      <c r="D25" s="136"/>
      <c r="E25" s="136"/>
      <c r="F25" s="136"/>
      <c r="G25" s="52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</row>
    <row r="26" spans="1:49" ht="15" customHeight="1" x14ac:dyDescent="0.25">
      <c r="B26" s="141" t="s">
        <v>60</v>
      </c>
      <c r="C26" s="142"/>
      <c r="D26" s="142"/>
      <c r="E26" s="142"/>
      <c r="F26" s="143"/>
      <c r="G26" s="53">
        <f>G24-G25</f>
        <v>0</v>
      </c>
      <c r="H26" s="53">
        <f t="shared" ref="H26:J26" si="8">H24-H25</f>
        <v>0</v>
      </c>
      <c r="I26" s="53">
        <f t="shared" si="8"/>
        <v>0</v>
      </c>
      <c r="J26" s="53">
        <f t="shared" si="8"/>
        <v>0</v>
      </c>
      <c r="K26" s="54"/>
      <c r="L26" s="54"/>
    </row>
    <row r="27" spans="1:49" s="37" customFormat="1" ht="15" customHeight="1" x14ac:dyDescent="0.25">
      <c r="A27"/>
      <c r="B27" s="135" t="s">
        <v>17</v>
      </c>
      <c r="C27" s="136"/>
      <c r="D27" s="136"/>
      <c r="E27" s="136"/>
      <c r="F27" s="136"/>
      <c r="G27" s="52">
        <v>0</v>
      </c>
      <c r="H27" s="59">
        <v>1655</v>
      </c>
      <c r="I27" s="48">
        <v>1655</v>
      </c>
      <c r="J27" s="48">
        <v>2315.9699999999998</v>
      </c>
      <c r="K27" s="48">
        <v>0</v>
      </c>
      <c r="L27" s="48">
        <v>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s="37" customFormat="1" ht="15" customHeight="1" x14ac:dyDescent="0.25">
      <c r="A28"/>
      <c r="B28" s="135" t="s">
        <v>66</v>
      </c>
      <c r="C28" s="136"/>
      <c r="D28" s="136"/>
      <c r="E28" s="136"/>
      <c r="F28" s="136"/>
      <c r="G28" s="52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s="47" customFormat="1" x14ac:dyDescent="0.25">
      <c r="A29" s="46"/>
      <c r="B29" s="141" t="s">
        <v>68</v>
      </c>
      <c r="C29" s="142"/>
      <c r="D29" s="142"/>
      <c r="E29" s="142"/>
      <c r="F29" s="143"/>
      <c r="G29" s="53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</row>
    <row r="30" spans="1:49" x14ac:dyDescent="0.25">
      <c r="B30" s="153" t="s">
        <v>69</v>
      </c>
      <c r="C30" s="153"/>
      <c r="D30" s="153"/>
      <c r="E30" s="153"/>
      <c r="F30" s="153"/>
      <c r="G30" s="60">
        <v>0</v>
      </c>
      <c r="H30" s="49">
        <v>0</v>
      </c>
      <c r="I30" s="49">
        <v>0</v>
      </c>
      <c r="J30" s="49">
        <v>-65834.3</v>
      </c>
      <c r="K30" s="49">
        <v>0</v>
      </c>
      <c r="L30" s="49">
        <v>0</v>
      </c>
    </row>
    <row r="31" spans="1:49" x14ac:dyDescent="0.25">
      <c r="B31" s="121"/>
      <c r="C31" s="121"/>
      <c r="D31" s="121"/>
      <c r="E31" s="121"/>
      <c r="F31" s="121"/>
      <c r="G31" s="122"/>
      <c r="H31" s="123"/>
      <c r="I31" s="123"/>
      <c r="J31" s="123"/>
      <c r="K31" s="123"/>
      <c r="L31" s="123"/>
    </row>
    <row r="33" spans="2:12" x14ac:dyDescent="0.25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x14ac:dyDescent="0.25">
      <c r="B34" s="133" t="s">
        <v>70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</row>
    <row r="35" spans="2:12" ht="15" customHeight="1" x14ac:dyDescent="0.25">
      <c r="B35" s="133" t="s">
        <v>71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</row>
    <row r="36" spans="2:12" ht="15" customHeight="1" x14ac:dyDescent="0.25">
      <c r="B36" s="133" t="s">
        <v>64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</row>
    <row r="37" spans="2:12" ht="36.75" customHeight="1" x14ac:dyDescent="0.25"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</row>
    <row r="38" spans="2:12" ht="15" customHeight="1" x14ac:dyDescent="0.25">
      <c r="B38" s="145" t="s">
        <v>72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</row>
    <row r="39" spans="2:12" x14ac:dyDescent="0.25"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</row>
    <row r="40" spans="2:12" x14ac:dyDescent="0.25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</row>
    <row r="42" spans="2:12" x14ac:dyDescent="0.25">
      <c r="B42" t="s">
        <v>189</v>
      </c>
      <c r="C42" t="s">
        <v>219</v>
      </c>
      <c r="I42" t="s">
        <v>195</v>
      </c>
    </row>
    <row r="43" spans="2:12" x14ac:dyDescent="0.25">
      <c r="B43" t="s">
        <v>190</v>
      </c>
      <c r="C43" t="s">
        <v>220</v>
      </c>
    </row>
    <row r="45" spans="2:12" x14ac:dyDescent="0.25">
      <c r="B45" s="178" t="s">
        <v>224</v>
      </c>
      <c r="C45" s="178"/>
      <c r="D45" s="178"/>
      <c r="I45" s="46" t="s">
        <v>196</v>
      </c>
    </row>
  </sheetData>
  <mergeCells count="26">
    <mergeCell ref="B8:L8"/>
    <mergeCell ref="B6:L6"/>
    <mergeCell ref="B4:L4"/>
    <mergeCell ref="B36:L37"/>
    <mergeCell ref="B38:L39"/>
    <mergeCell ref="B15:F15"/>
    <mergeCell ref="B25:F25"/>
    <mergeCell ref="B13:F13"/>
    <mergeCell ref="B14:F14"/>
    <mergeCell ref="B11:F11"/>
    <mergeCell ref="B12:F12"/>
    <mergeCell ref="B30:F30"/>
    <mergeCell ref="B17:F17"/>
    <mergeCell ref="B19:F19"/>
    <mergeCell ref="B16:F16"/>
    <mergeCell ref="B34:L34"/>
    <mergeCell ref="B35:L35"/>
    <mergeCell ref="B10:F10"/>
    <mergeCell ref="B21:F21"/>
    <mergeCell ref="B27:F27"/>
    <mergeCell ref="B28:F28"/>
    <mergeCell ref="B22:F22"/>
    <mergeCell ref="B23:F23"/>
    <mergeCell ref="B24:F24"/>
    <mergeCell ref="B29:F29"/>
    <mergeCell ref="B26:F26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00"/>
  <sheetViews>
    <sheetView view="pageBreakPreview" topLeftCell="C94" zoomScale="60" zoomScaleNormal="93" workbookViewId="0">
      <selection activeCell="M109" sqref="M109"/>
    </sheetView>
  </sheetViews>
  <sheetFormatPr defaultRowHeight="15" x14ac:dyDescent="0.25"/>
  <cols>
    <col min="2" max="2" width="7.42578125" bestFit="1" customWidth="1"/>
    <col min="3" max="3" width="4.7109375" customWidth="1"/>
    <col min="4" max="4" width="5.5703125" customWidth="1"/>
    <col min="5" max="5" width="5.7109375" customWidth="1"/>
    <col min="6" max="6" width="44.7109375" customWidth="1"/>
    <col min="7" max="7" width="17.28515625" customWidth="1"/>
    <col min="8" max="8" width="17.42578125" customWidth="1"/>
    <col min="9" max="9" width="15.85546875" customWidth="1"/>
    <col min="10" max="10" width="15.140625" customWidth="1"/>
    <col min="11" max="11" width="12.5703125" customWidth="1"/>
    <col min="12" max="12" width="10.4257812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44" t="s">
        <v>12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44" t="s">
        <v>63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44" t="s">
        <v>44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59" t="s">
        <v>8</v>
      </c>
      <c r="C8" s="160"/>
      <c r="D8" s="160"/>
      <c r="E8" s="160"/>
      <c r="F8" s="161"/>
      <c r="G8" s="36" t="s">
        <v>212</v>
      </c>
      <c r="H8" s="36" t="s">
        <v>209</v>
      </c>
      <c r="I8" s="36" t="s">
        <v>210</v>
      </c>
      <c r="J8" s="36" t="s">
        <v>213</v>
      </c>
      <c r="K8" s="36" t="s">
        <v>29</v>
      </c>
      <c r="L8" s="36" t="s">
        <v>59</v>
      </c>
    </row>
    <row r="9" spans="2:12" x14ac:dyDescent="0.25">
      <c r="B9" s="156">
        <v>1</v>
      </c>
      <c r="C9" s="157"/>
      <c r="D9" s="157"/>
      <c r="E9" s="157"/>
      <c r="F9" s="158"/>
      <c r="G9" s="38">
        <v>2</v>
      </c>
      <c r="H9" s="38">
        <v>3</v>
      </c>
      <c r="I9" s="38">
        <v>4</v>
      </c>
      <c r="J9" s="38">
        <v>5</v>
      </c>
      <c r="K9" s="38" t="s">
        <v>42</v>
      </c>
      <c r="L9" s="38" t="s">
        <v>43</v>
      </c>
    </row>
    <row r="10" spans="2:12" x14ac:dyDescent="0.25">
      <c r="B10" s="10"/>
      <c r="C10" s="10"/>
      <c r="D10" s="10"/>
      <c r="E10" s="10"/>
      <c r="F10" s="10" t="s">
        <v>58</v>
      </c>
      <c r="G10" s="73">
        <f t="shared" ref="G10" si="0">G11+G27</f>
        <v>614174.79</v>
      </c>
      <c r="H10" s="73">
        <f t="shared" ref="H10:J10" si="1">H11+H27</f>
        <v>1375935</v>
      </c>
      <c r="I10" s="73">
        <f t="shared" ref="I10" si="2">I11+I27</f>
        <v>1355935</v>
      </c>
      <c r="J10" s="73">
        <f t="shared" si="1"/>
        <v>549460.71000000008</v>
      </c>
      <c r="K10" s="79">
        <f>J10/G10*100</f>
        <v>89.463247099412868</v>
      </c>
      <c r="L10" s="79">
        <f>J10/I10*100</f>
        <v>40.522643784547199</v>
      </c>
    </row>
    <row r="11" spans="2:12" x14ac:dyDescent="0.25">
      <c r="B11" s="10">
        <v>6</v>
      </c>
      <c r="C11" s="10"/>
      <c r="D11" s="10"/>
      <c r="E11" s="10"/>
      <c r="F11" s="10" t="s">
        <v>3</v>
      </c>
      <c r="G11" s="73">
        <f t="shared" ref="G11" si="3">G12+G16+G19+G23</f>
        <v>614174.79</v>
      </c>
      <c r="H11" s="73">
        <f t="shared" ref="H11:J11" si="4">H12+H16+H19+H23</f>
        <v>1375935</v>
      </c>
      <c r="I11" s="73">
        <f t="shared" ref="I11" si="5">I12+I16+I19+I23</f>
        <v>1355935</v>
      </c>
      <c r="J11" s="73">
        <f t="shared" si="4"/>
        <v>549460.71000000008</v>
      </c>
      <c r="K11" s="79">
        <f>J11/G11*100</f>
        <v>89.463247099412868</v>
      </c>
      <c r="L11" s="79">
        <f>J11/I11*100</f>
        <v>40.522643784547199</v>
      </c>
    </row>
    <row r="12" spans="2:12" x14ac:dyDescent="0.25">
      <c r="B12" s="10"/>
      <c r="C12" s="10">
        <v>63</v>
      </c>
      <c r="D12" s="10"/>
      <c r="E12" s="10"/>
      <c r="F12" s="10" t="s">
        <v>87</v>
      </c>
      <c r="G12" s="73">
        <f t="shared" ref="G12:J12" si="6">G13</f>
        <v>128968.57</v>
      </c>
      <c r="H12" s="73">
        <f t="shared" si="6"/>
        <v>0</v>
      </c>
      <c r="I12" s="73">
        <f t="shared" si="6"/>
        <v>0</v>
      </c>
      <c r="J12" s="73">
        <f t="shared" si="6"/>
        <v>0</v>
      </c>
      <c r="K12" s="79">
        <f t="shared" ref="K12:K26" si="7">J12/G12*100</f>
        <v>0</v>
      </c>
      <c r="L12" s="79">
        <v>0</v>
      </c>
    </row>
    <row r="13" spans="2:12" x14ac:dyDescent="0.25">
      <c r="B13" s="11"/>
      <c r="C13" s="19"/>
      <c r="D13" s="19">
        <v>632</v>
      </c>
      <c r="E13" s="19"/>
      <c r="F13" s="19" t="s">
        <v>74</v>
      </c>
      <c r="G13" s="73">
        <f t="shared" ref="G13" si="8">G14+G15</f>
        <v>128968.57</v>
      </c>
      <c r="H13" s="73">
        <f t="shared" ref="H13:J13" si="9">H14+H15</f>
        <v>0</v>
      </c>
      <c r="I13" s="73">
        <f t="shared" ref="I13" si="10">I14+I15</f>
        <v>0</v>
      </c>
      <c r="J13" s="73">
        <f t="shared" si="9"/>
        <v>0</v>
      </c>
      <c r="K13" s="79">
        <f t="shared" si="7"/>
        <v>0</v>
      </c>
      <c r="L13" s="79">
        <v>0</v>
      </c>
    </row>
    <row r="14" spans="2:12" x14ac:dyDescent="0.25">
      <c r="B14" s="11"/>
      <c r="C14" s="11"/>
      <c r="D14" s="11"/>
      <c r="E14" s="11">
        <v>6323</v>
      </c>
      <c r="F14" s="11" t="s">
        <v>75</v>
      </c>
      <c r="G14" s="62">
        <v>128968.57</v>
      </c>
      <c r="H14" s="61">
        <v>0</v>
      </c>
      <c r="I14" s="61">
        <v>0</v>
      </c>
      <c r="J14" s="62">
        <v>0</v>
      </c>
      <c r="K14" s="62">
        <f t="shared" si="7"/>
        <v>0</v>
      </c>
      <c r="L14" s="62">
        <v>0</v>
      </c>
    </row>
    <row r="15" spans="2:12" x14ac:dyDescent="0.25">
      <c r="B15" s="11"/>
      <c r="C15" s="11"/>
      <c r="D15" s="11"/>
      <c r="E15" s="11">
        <v>6324</v>
      </c>
      <c r="F15" s="11" t="s">
        <v>131</v>
      </c>
      <c r="G15" s="62">
        <v>0</v>
      </c>
      <c r="H15" s="61">
        <v>0</v>
      </c>
      <c r="I15" s="61">
        <v>0</v>
      </c>
      <c r="J15" s="62">
        <v>0</v>
      </c>
      <c r="K15" s="62">
        <v>0</v>
      </c>
      <c r="L15" s="62">
        <v>0</v>
      </c>
    </row>
    <row r="16" spans="2:12" x14ac:dyDescent="0.25">
      <c r="B16" s="11"/>
      <c r="C16" s="19">
        <v>65</v>
      </c>
      <c r="D16" s="19"/>
      <c r="E16" s="19"/>
      <c r="F16" s="19" t="s">
        <v>83</v>
      </c>
      <c r="G16" s="73">
        <f t="shared" ref="G16:J17" si="11">G17</f>
        <v>0</v>
      </c>
      <c r="H16" s="73">
        <f>H17</f>
        <v>637</v>
      </c>
      <c r="I16" s="73">
        <f>I17</f>
        <v>637</v>
      </c>
      <c r="J16" s="73">
        <f t="shared" si="11"/>
        <v>0</v>
      </c>
      <c r="K16" s="62">
        <v>0</v>
      </c>
      <c r="L16" s="79">
        <f t="shared" ref="L16:L25" si="12">J16/I16*100</f>
        <v>0</v>
      </c>
    </row>
    <row r="17" spans="2:12" x14ac:dyDescent="0.25">
      <c r="B17" s="11"/>
      <c r="C17" s="19"/>
      <c r="D17" s="19">
        <v>652</v>
      </c>
      <c r="E17" s="19"/>
      <c r="F17" s="19" t="s">
        <v>76</v>
      </c>
      <c r="G17" s="73">
        <f t="shared" si="11"/>
        <v>0</v>
      </c>
      <c r="H17" s="73">
        <f t="shared" si="11"/>
        <v>637</v>
      </c>
      <c r="I17" s="73">
        <f t="shared" si="11"/>
        <v>637</v>
      </c>
      <c r="J17" s="73">
        <f t="shared" si="11"/>
        <v>0</v>
      </c>
      <c r="K17" s="62">
        <v>0</v>
      </c>
      <c r="L17" s="79">
        <f t="shared" si="12"/>
        <v>0</v>
      </c>
    </row>
    <row r="18" spans="2:12" x14ac:dyDescent="0.25">
      <c r="B18" s="11"/>
      <c r="C18" s="11"/>
      <c r="D18" s="11"/>
      <c r="E18" s="11">
        <v>6526</v>
      </c>
      <c r="F18" s="11" t="s">
        <v>77</v>
      </c>
      <c r="G18" s="62">
        <v>0</v>
      </c>
      <c r="H18" s="61">
        <v>637</v>
      </c>
      <c r="I18" s="61">
        <v>637</v>
      </c>
      <c r="J18" s="62">
        <v>0</v>
      </c>
      <c r="K18" s="62">
        <v>0</v>
      </c>
      <c r="L18" s="62">
        <f t="shared" si="12"/>
        <v>0</v>
      </c>
    </row>
    <row r="19" spans="2:12" x14ac:dyDescent="0.25">
      <c r="B19" s="11"/>
      <c r="C19" s="19">
        <v>66</v>
      </c>
      <c r="D19" s="19"/>
      <c r="E19" s="19"/>
      <c r="F19" s="19" t="s">
        <v>84</v>
      </c>
      <c r="G19" s="73">
        <f t="shared" ref="G19:J19" si="13">G20</f>
        <v>2894.25</v>
      </c>
      <c r="H19" s="73">
        <f t="shared" si="13"/>
        <v>1018</v>
      </c>
      <c r="I19" s="73">
        <f t="shared" si="13"/>
        <v>1018</v>
      </c>
      <c r="J19" s="73">
        <f t="shared" si="13"/>
        <v>694.81</v>
      </c>
      <c r="K19" s="79">
        <f t="shared" si="7"/>
        <v>24.006564740433618</v>
      </c>
      <c r="L19" s="79">
        <f t="shared" si="12"/>
        <v>68.25245579567779</v>
      </c>
    </row>
    <row r="20" spans="2:12" x14ac:dyDescent="0.25">
      <c r="B20" s="11"/>
      <c r="C20" s="19"/>
      <c r="D20" s="19">
        <v>663</v>
      </c>
      <c r="E20" s="19"/>
      <c r="F20" s="19" t="s">
        <v>78</v>
      </c>
      <c r="G20" s="73">
        <f t="shared" ref="G20" si="14">G21+G22</f>
        <v>2894.25</v>
      </c>
      <c r="H20" s="73">
        <f>H21+H22</f>
        <v>1018</v>
      </c>
      <c r="I20" s="73">
        <f>I21+I22</f>
        <v>1018</v>
      </c>
      <c r="J20" s="73">
        <f t="shared" ref="J20" si="15">J21+J22</f>
        <v>694.81</v>
      </c>
      <c r="K20" s="79">
        <f t="shared" si="7"/>
        <v>24.006564740433618</v>
      </c>
      <c r="L20" s="79">
        <f t="shared" si="12"/>
        <v>68.25245579567779</v>
      </c>
    </row>
    <row r="21" spans="2:12" x14ac:dyDescent="0.25">
      <c r="B21" s="11"/>
      <c r="C21" s="11"/>
      <c r="D21" s="11"/>
      <c r="E21" s="11">
        <v>6631</v>
      </c>
      <c r="F21" s="11" t="s">
        <v>79</v>
      </c>
      <c r="G21" s="62">
        <v>2394.25</v>
      </c>
      <c r="H21" s="61">
        <v>1018</v>
      </c>
      <c r="I21" s="61">
        <v>1018</v>
      </c>
      <c r="J21" s="62">
        <v>694.81</v>
      </c>
      <c r="K21" s="62">
        <f t="shared" si="7"/>
        <v>29.019943614910719</v>
      </c>
      <c r="L21" s="62">
        <f t="shared" si="12"/>
        <v>68.25245579567779</v>
      </c>
    </row>
    <row r="22" spans="2:12" x14ac:dyDescent="0.25">
      <c r="B22" s="11"/>
      <c r="C22" s="11"/>
      <c r="D22" s="11"/>
      <c r="E22" s="11">
        <v>6632</v>
      </c>
      <c r="F22" s="11" t="s">
        <v>80</v>
      </c>
      <c r="G22" s="62">
        <v>500</v>
      </c>
      <c r="H22" s="61">
        <v>0</v>
      </c>
      <c r="I22" s="61">
        <v>0</v>
      </c>
      <c r="J22" s="62">
        <v>0</v>
      </c>
      <c r="K22" s="62">
        <v>0</v>
      </c>
      <c r="L22" s="62">
        <v>0</v>
      </c>
    </row>
    <row r="23" spans="2:12" x14ac:dyDescent="0.25">
      <c r="B23" s="11"/>
      <c r="C23" s="19">
        <v>67</v>
      </c>
      <c r="D23" s="19"/>
      <c r="E23" s="19"/>
      <c r="F23" s="19" t="s">
        <v>85</v>
      </c>
      <c r="G23" s="73">
        <f t="shared" ref="G23:J23" si="16">G24</f>
        <v>482311.97</v>
      </c>
      <c r="H23" s="73">
        <f t="shared" si="16"/>
        <v>1374280</v>
      </c>
      <c r="I23" s="73">
        <f t="shared" si="16"/>
        <v>1354280</v>
      </c>
      <c r="J23" s="73">
        <f t="shared" si="16"/>
        <v>548765.9</v>
      </c>
      <c r="K23" s="79">
        <f t="shared" si="7"/>
        <v>113.7782045923513</v>
      </c>
      <c r="L23" s="79">
        <f t="shared" si="12"/>
        <v>40.520859792657355</v>
      </c>
    </row>
    <row r="24" spans="2:12" x14ac:dyDescent="0.25">
      <c r="B24" s="11"/>
      <c r="C24" s="19"/>
      <c r="D24" s="19">
        <v>671</v>
      </c>
      <c r="E24" s="19"/>
      <c r="F24" s="19" t="s">
        <v>86</v>
      </c>
      <c r="G24" s="73">
        <f t="shared" ref="G24" si="17">G25+G26</f>
        <v>482311.97</v>
      </c>
      <c r="H24" s="73">
        <f>H25+H26</f>
        <v>1374280</v>
      </c>
      <c r="I24" s="73">
        <f>I25+I26</f>
        <v>1354280</v>
      </c>
      <c r="J24" s="73">
        <f t="shared" ref="J24" si="18">J25+J26</f>
        <v>548765.9</v>
      </c>
      <c r="K24" s="79">
        <f t="shared" si="7"/>
        <v>113.7782045923513</v>
      </c>
      <c r="L24" s="79">
        <f t="shared" si="12"/>
        <v>40.520859792657355</v>
      </c>
    </row>
    <row r="25" spans="2:12" x14ac:dyDescent="0.25">
      <c r="B25" s="11"/>
      <c r="C25" s="11"/>
      <c r="D25" s="11"/>
      <c r="E25" s="11">
        <v>6711</v>
      </c>
      <c r="F25" s="11" t="s">
        <v>81</v>
      </c>
      <c r="G25" s="62">
        <v>320711.96999999997</v>
      </c>
      <c r="H25" s="61">
        <v>1374280</v>
      </c>
      <c r="I25" s="61">
        <v>1354280</v>
      </c>
      <c r="J25" s="62">
        <v>548417.9</v>
      </c>
      <c r="K25" s="62">
        <f t="shared" si="7"/>
        <v>171.0001344820401</v>
      </c>
      <c r="L25" s="62">
        <f t="shared" si="12"/>
        <v>40.495163481702455</v>
      </c>
    </row>
    <row r="26" spans="2:12" x14ac:dyDescent="0.25">
      <c r="B26" s="11"/>
      <c r="C26" s="11"/>
      <c r="D26" s="11"/>
      <c r="E26" s="11">
        <v>6712</v>
      </c>
      <c r="F26" s="11" t="s">
        <v>82</v>
      </c>
      <c r="G26" s="62">
        <v>161600</v>
      </c>
      <c r="H26" s="61">
        <v>0</v>
      </c>
      <c r="I26" s="61">
        <v>0</v>
      </c>
      <c r="J26" s="62">
        <v>348</v>
      </c>
      <c r="K26" s="62">
        <f t="shared" si="7"/>
        <v>0.21534653465346537</v>
      </c>
      <c r="L26" s="62">
        <v>0</v>
      </c>
    </row>
    <row r="27" spans="2:12" x14ac:dyDescent="0.25">
      <c r="B27" s="19">
        <v>7</v>
      </c>
      <c r="C27" s="19"/>
      <c r="D27" s="80"/>
      <c r="E27" s="80"/>
      <c r="F27" s="10" t="s">
        <v>26</v>
      </c>
      <c r="G27" s="81">
        <f t="shared" ref="G27:J28" si="19">G28</f>
        <v>0</v>
      </c>
      <c r="H27" s="81">
        <f t="shared" si="19"/>
        <v>0</v>
      </c>
      <c r="I27" s="81">
        <f t="shared" si="19"/>
        <v>0</v>
      </c>
      <c r="J27" s="81">
        <f t="shared" si="19"/>
        <v>0</v>
      </c>
      <c r="K27" s="79">
        <v>0</v>
      </c>
      <c r="L27" s="79">
        <v>0</v>
      </c>
    </row>
    <row r="28" spans="2:12" ht="30.75" customHeight="1" x14ac:dyDescent="0.25">
      <c r="B28" s="11"/>
      <c r="C28" s="19">
        <v>72</v>
      </c>
      <c r="D28" s="80"/>
      <c r="E28" s="80"/>
      <c r="F28" s="87" t="s">
        <v>27</v>
      </c>
      <c r="G28" s="73">
        <f t="shared" si="19"/>
        <v>0</v>
      </c>
      <c r="H28" s="73">
        <f t="shared" si="19"/>
        <v>0</v>
      </c>
      <c r="I28" s="73">
        <f t="shared" si="19"/>
        <v>0</v>
      </c>
      <c r="J28" s="73">
        <f t="shared" si="19"/>
        <v>0</v>
      </c>
      <c r="K28" s="79">
        <v>0</v>
      </c>
      <c r="L28" s="62">
        <v>0</v>
      </c>
    </row>
    <row r="29" spans="2:12" x14ac:dyDescent="0.25">
      <c r="B29" s="11"/>
      <c r="C29" s="19"/>
      <c r="D29" s="19">
        <v>721</v>
      </c>
      <c r="E29" s="19"/>
      <c r="F29" s="87" t="s">
        <v>36</v>
      </c>
      <c r="G29" s="73">
        <v>0</v>
      </c>
      <c r="H29" s="73">
        <v>0</v>
      </c>
      <c r="I29" s="73">
        <v>0</v>
      </c>
      <c r="J29" s="73">
        <v>0</v>
      </c>
      <c r="K29" s="79">
        <v>0</v>
      </c>
      <c r="L29" s="62">
        <v>0</v>
      </c>
    </row>
    <row r="30" spans="2:12" x14ac:dyDescent="0.25">
      <c r="B30" s="11"/>
      <c r="C30" s="11"/>
      <c r="D30" s="11"/>
      <c r="E30" s="11">
        <v>7211</v>
      </c>
      <c r="F30" s="25" t="s">
        <v>37</v>
      </c>
      <c r="G30" s="62">
        <v>0</v>
      </c>
      <c r="H30" s="61">
        <v>0</v>
      </c>
      <c r="I30" s="61">
        <v>0</v>
      </c>
      <c r="J30" s="62">
        <v>0</v>
      </c>
      <c r="K30" s="62">
        <v>0</v>
      </c>
      <c r="L30" s="62">
        <v>0</v>
      </c>
    </row>
    <row r="32" spans="2:12" ht="18" x14ac:dyDescent="0.25">
      <c r="B32" s="3"/>
      <c r="C32" s="3"/>
      <c r="D32" s="3"/>
      <c r="E32" s="3"/>
      <c r="F32" s="3"/>
      <c r="G32" s="3"/>
      <c r="H32" s="3"/>
      <c r="I32" s="3"/>
      <c r="J32" s="4"/>
      <c r="K32" s="4"/>
      <c r="L32" s="4"/>
    </row>
    <row r="33" spans="2:12" ht="36.75" customHeight="1" x14ac:dyDescent="0.25">
      <c r="B33" s="159" t="s">
        <v>8</v>
      </c>
      <c r="C33" s="160"/>
      <c r="D33" s="160"/>
      <c r="E33" s="160"/>
      <c r="F33" s="161"/>
      <c r="G33" s="36" t="s">
        <v>199</v>
      </c>
      <c r="H33" s="36" t="s">
        <v>209</v>
      </c>
      <c r="I33" s="36" t="s">
        <v>210</v>
      </c>
      <c r="J33" s="36" t="s">
        <v>213</v>
      </c>
      <c r="K33" s="36" t="s">
        <v>29</v>
      </c>
      <c r="L33" s="36" t="s">
        <v>59</v>
      </c>
    </row>
    <row r="34" spans="2:12" x14ac:dyDescent="0.25">
      <c r="B34" s="156">
        <v>1</v>
      </c>
      <c r="C34" s="157"/>
      <c r="D34" s="157"/>
      <c r="E34" s="157"/>
      <c r="F34" s="158"/>
      <c r="G34" s="38">
        <v>2</v>
      </c>
      <c r="H34" s="38">
        <v>3</v>
      </c>
      <c r="I34" s="38">
        <v>4</v>
      </c>
      <c r="J34" s="38">
        <v>5</v>
      </c>
      <c r="K34" s="38" t="s">
        <v>42</v>
      </c>
      <c r="L34" s="38" t="s">
        <v>43</v>
      </c>
    </row>
    <row r="35" spans="2:12" x14ac:dyDescent="0.25">
      <c r="B35" s="10"/>
      <c r="C35" s="10"/>
      <c r="D35" s="10"/>
      <c r="E35" s="10"/>
      <c r="F35" s="10" t="s">
        <v>57</v>
      </c>
      <c r="G35" s="73">
        <f t="shared" ref="G35" si="20">G36+G89</f>
        <v>641672.62999999989</v>
      </c>
      <c r="H35" s="73">
        <f>H36+H89</f>
        <v>1375935</v>
      </c>
      <c r="I35" s="73">
        <f t="shared" ref="I35" si="21">I36+I89</f>
        <v>1355935</v>
      </c>
      <c r="J35" s="73">
        <f t="shared" ref="J35" si="22">J36+J89</f>
        <v>617610.98</v>
      </c>
      <c r="K35" s="79">
        <f>J35/G35*100</f>
        <v>96.250167316626872</v>
      </c>
      <c r="L35" s="79">
        <f>J35/I35*100</f>
        <v>45.548715830773595</v>
      </c>
    </row>
    <row r="36" spans="2:12" x14ac:dyDescent="0.25">
      <c r="B36" s="19">
        <v>3</v>
      </c>
      <c r="C36" s="19"/>
      <c r="D36" s="19"/>
      <c r="E36" s="19"/>
      <c r="F36" s="19" t="s">
        <v>4</v>
      </c>
      <c r="G36" s="73">
        <f t="shared" ref="G36" si="23">G37+G46+G78+G83</f>
        <v>460968.63999999996</v>
      </c>
      <c r="H36" s="73">
        <f>H37+H46+H78+H83</f>
        <v>1374917</v>
      </c>
      <c r="I36" s="73">
        <f t="shared" ref="I36" si="24">I37+I46+I78+I83</f>
        <v>1354917</v>
      </c>
      <c r="J36" s="73">
        <f t="shared" ref="J36" si="25">J37+J46+J78+J83</f>
        <v>616563.18999999994</v>
      </c>
      <c r="K36" s="79">
        <f>J36/G36*100</f>
        <v>133.75382542291814</v>
      </c>
      <c r="L36" s="79">
        <f>J36/I36*100</f>
        <v>45.505605878441258</v>
      </c>
    </row>
    <row r="37" spans="2:12" x14ac:dyDescent="0.25">
      <c r="B37" s="11"/>
      <c r="C37" s="19">
        <v>31</v>
      </c>
      <c r="D37" s="11"/>
      <c r="E37" s="63"/>
      <c r="F37" s="63" t="s">
        <v>5</v>
      </c>
      <c r="G37" s="70">
        <f>G38+G42+G44</f>
        <v>351990.38999999996</v>
      </c>
      <c r="H37" s="70">
        <f t="shared" ref="H37:I37" si="26">H38+H42+H44</f>
        <v>1056000</v>
      </c>
      <c r="I37" s="70">
        <f t="shared" si="26"/>
        <v>1056000</v>
      </c>
      <c r="J37" s="70">
        <f>J38+J42+J44</f>
        <v>508967.82999999996</v>
      </c>
      <c r="K37" s="79">
        <f t="shared" ref="K37:K98" si="27">J37/G37*100</f>
        <v>144.59708118735855</v>
      </c>
      <c r="L37" s="79">
        <f t="shared" ref="L37:L98" si="28">J37/I37*100</f>
        <v>48.197711174242421</v>
      </c>
    </row>
    <row r="38" spans="2:12" x14ac:dyDescent="0.25">
      <c r="B38" s="11"/>
      <c r="C38" s="11"/>
      <c r="D38" s="19">
        <v>311</v>
      </c>
      <c r="E38" s="63"/>
      <c r="F38" s="63" t="s">
        <v>88</v>
      </c>
      <c r="G38" s="64">
        <f>G39+G41+G40</f>
        <v>292599.92</v>
      </c>
      <c r="H38" s="70">
        <f t="shared" ref="H38:I38" si="29">H39+H40+H41</f>
        <v>893000</v>
      </c>
      <c r="I38" s="70">
        <f t="shared" si="29"/>
        <v>893000</v>
      </c>
      <c r="J38" s="64">
        <f>J39+J41+J40</f>
        <v>427698.26999999996</v>
      </c>
      <c r="K38" s="79">
        <f t="shared" si="27"/>
        <v>146.17169751789405</v>
      </c>
      <c r="L38" s="79">
        <f t="shared" si="28"/>
        <v>47.894543113101903</v>
      </c>
    </row>
    <row r="39" spans="2:12" x14ac:dyDescent="0.25">
      <c r="B39" s="11"/>
      <c r="C39" s="11"/>
      <c r="D39" s="19"/>
      <c r="E39" s="65">
        <v>3111</v>
      </c>
      <c r="F39" s="65" t="s">
        <v>38</v>
      </c>
      <c r="G39" s="71">
        <v>268073.99</v>
      </c>
      <c r="H39" s="130">
        <v>840000</v>
      </c>
      <c r="I39" s="130">
        <v>840000</v>
      </c>
      <c r="J39" s="131">
        <v>396836.11</v>
      </c>
      <c r="K39" s="132">
        <f t="shared" si="27"/>
        <v>148.03230630468849</v>
      </c>
      <c r="L39" s="79">
        <f t="shared" si="28"/>
        <v>47.242394047619044</v>
      </c>
    </row>
    <row r="40" spans="2:12" x14ac:dyDescent="0.25">
      <c r="B40" s="11"/>
      <c r="C40" s="11"/>
      <c r="D40" s="19"/>
      <c r="E40" s="65">
        <v>3113</v>
      </c>
      <c r="F40" s="65" t="s">
        <v>89</v>
      </c>
      <c r="G40" s="71">
        <v>1711.3</v>
      </c>
      <c r="H40" s="66">
        <v>5000</v>
      </c>
      <c r="I40" s="66">
        <v>5000</v>
      </c>
      <c r="J40" s="71">
        <v>1718.12</v>
      </c>
      <c r="K40" s="79">
        <f t="shared" si="27"/>
        <v>100.39852743528313</v>
      </c>
      <c r="L40" s="79">
        <f t="shared" si="28"/>
        <v>34.362400000000001</v>
      </c>
    </row>
    <row r="41" spans="2:12" x14ac:dyDescent="0.25">
      <c r="B41" s="11"/>
      <c r="C41" s="11"/>
      <c r="D41" s="19"/>
      <c r="E41" s="65">
        <v>3114</v>
      </c>
      <c r="F41" s="65" t="s">
        <v>90</v>
      </c>
      <c r="G41" s="71">
        <v>22814.63</v>
      </c>
      <c r="H41" s="66">
        <v>48000</v>
      </c>
      <c r="I41" s="66">
        <v>48000</v>
      </c>
      <c r="J41" s="71">
        <v>29144.04</v>
      </c>
      <c r="K41" s="79">
        <f>J41/G41*100</f>
        <v>127.742768565609</v>
      </c>
      <c r="L41" s="79">
        <f>J41/I41*100</f>
        <v>60.716749999999998</v>
      </c>
    </row>
    <row r="42" spans="2:12" x14ac:dyDescent="0.25">
      <c r="B42" s="11"/>
      <c r="C42" s="11"/>
      <c r="D42" s="19">
        <v>312</v>
      </c>
      <c r="E42" s="63"/>
      <c r="F42" s="63" t="s">
        <v>91</v>
      </c>
      <c r="G42" s="64">
        <f>G43</f>
        <v>10562.16</v>
      </c>
      <c r="H42" s="70">
        <f t="shared" ref="H42:I42" si="30">H43</f>
        <v>27000</v>
      </c>
      <c r="I42" s="70">
        <f t="shared" si="30"/>
        <v>27000</v>
      </c>
      <c r="J42" s="64">
        <f>J43</f>
        <v>10111.129999999999</v>
      </c>
      <c r="K42" s="79">
        <f>J42/G42*100</f>
        <v>95.729756034750451</v>
      </c>
      <c r="L42" s="79">
        <f>J42/I42*100</f>
        <v>37.448629629629629</v>
      </c>
    </row>
    <row r="43" spans="2:12" x14ac:dyDescent="0.25">
      <c r="B43" s="11"/>
      <c r="C43" s="11"/>
      <c r="D43" s="19"/>
      <c r="E43" s="65">
        <v>3121</v>
      </c>
      <c r="F43" s="65" t="s">
        <v>91</v>
      </c>
      <c r="G43" s="71">
        <v>10562.16</v>
      </c>
      <c r="H43" s="66">
        <v>27000</v>
      </c>
      <c r="I43" s="66">
        <v>27000</v>
      </c>
      <c r="J43" s="71">
        <v>10111.129999999999</v>
      </c>
      <c r="K43" s="79">
        <f t="shared" si="27"/>
        <v>95.729756034750451</v>
      </c>
      <c r="L43" s="79">
        <f t="shared" si="28"/>
        <v>37.448629629629629</v>
      </c>
    </row>
    <row r="44" spans="2:12" x14ac:dyDescent="0.25">
      <c r="B44" s="11"/>
      <c r="C44" s="11"/>
      <c r="D44" s="19">
        <v>313</v>
      </c>
      <c r="E44" s="63"/>
      <c r="F44" s="63" t="s">
        <v>92</v>
      </c>
      <c r="G44" s="64">
        <f>G45</f>
        <v>48828.31</v>
      </c>
      <c r="H44" s="70">
        <f t="shared" ref="H44:I44" si="31">H45</f>
        <v>136000</v>
      </c>
      <c r="I44" s="70">
        <f t="shared" si="31"/>
        <v>136000</v>
      </c>
      <c r="J44" s="64">
        <f>J45</f>
        <v>71158.429999999993</v>
      </c>
      <c r="K44" s="79">
        <f t="shared" si="27"/>
        <v>145.73191249092994</v>
      </c>
      <c r="L44" s="79">
        <f t="shared" si="28"/>
        <v>52.322375000000001</v>
      </c>
    </row>
    <row r="45" spans="2:12" x14ac:dyDescent="0.25">
      <c r="B45" s="11"/>
      <c r="C45" s="11"/>
      <c r="D45" s="11"/>
      <c r="E45" s="65">
        <v>3132</v>
      </c>
      <c r="F45" s="65" t="s">
        <v>93</v>
      </c>
      <c r="G45" s="71">
        <v>48828.31</v>
      </c>
      <c r="H45" s="66">
        <v>136000</v>
      </c>
      <c r="I45" s="66">
        <v>136000</v>
      </c>
      <c r="J45" s="71">
        <v>71158.429999999993</v>
      </c>
      <c r="K45" s="79">
        <f t="shared" si="27"/>
        <v>145.73191249092994</v>
      </c>
      <c r="L45" s="79">
        <f t="shared" si="28"/>
        <v>52.322375000000001</v>
      </c>
    </row>
    <row r="46" spans="2:12" x14ac:dyDescent="0.25">
      <c r="B46" s="11"/>
      <c r="C46" s="19">
        <v>32</v>
      </c>
      <c r="D46" s="11"/>
      <c r="E46" s="63"/>
      <c r="F46" s="63" t="s">
        <v>13</v>
      </c>
      <c r="G46" s="70">
        <f t="shared" ref="G46" si="32">G47+G59+G71+G52+G69</f>
        <v>99046.85</v>
      </c>
      <c r="H46" s="70">
        <f t="shared" ref="H46:J46" si="33">H47+H59+H71+H52+H69</f>
        <v>293767</v>
      </c>
      <c r="I46" s="70">
        <f t="shared" ref="I46" si="34">I47+I59+I71+I52+I69</f>
        <v>273767</v>
      </c>
      <c r="J46" s="70">
        <f t="shared" si="33"/>
        <v>102062.59</v>
      </c>
      <c r="K46" s="79">
        <f t="shared" si="27"/>
        <v>103.04476114081365</v>
      </c>
      <c r="L46" s="79">
        <f t="shared" si="28"/>
        <v>37.280822743427805</v>
      </c>
    </row>
    <row r="47" spans="2:12" x14ac:dyDescent="0.25">
      <c r="B47" s="11"/>
      <c r="C47" s="11"/>
      <c r="D47" s="19">
        <v>321</v>
      </c>
      <c r="E47" s="63"/>
      <c r="F47" s="63" t="s">
        <v>39</v>
      </c>
      <c r="G47" s="70">
        <f>G48+G49+G50</f>
        <v>13937.97</v>
      </c>
      <c r="H47" s="70">
        <f>H48+H49+H50+H51</f>
        <v>45100</v>
      </c>
      <c r="I47" s="70">
        <f>I48+I49+I50+I51</f>
        <v>40100</v>
      </c>
      <c r="J47" s="70">
        <f>J48+J49+J50</f>
        <v>17306.849999999999</v>
      </c>
      <c r="K47" s="79">
        <f>J47/G47*100</f>
        <v>124.17052124520285</v>
      </c>
      <c r="L47" s="79">
        <f t="shared" si="28"/>
        <v>43.159226932668325</v>
      </c>
    </row>
    <row r="48" spans="2:12" x14ac:dyDescent="0.25">
      <c r="B48" s="11"/>
      <c r="C48" s="11"/>
      <c r="D48" s="19"/>
      <c r="E48" s="30">
        <v>3211</v>
      </c>
      <c r="F48" s="67" t="s">
        <v>40</v>
      </c>
      <c r="G48" s="62">
        <v>1784.01</v>
      </c>
      <c r="H48" s="62">
        <v>5000</v>
      </c>
      <c r="I48" s="62">
        <v>5000</v>
      </c>
      <c r="J48" s="62">
        <v>2713.43</v>
      </c>
      <c r="K48" s="79">
        <f t="shared" si="27"/>
        <v>152.09724160739009</v>
      </c>
      <c r="L48" s="79">
        <f t="shared" si="28"/>
        <v>54.268599999999999</v>
      </c>
    </row>
    <row r="49" spans="2:12" x14ac:dyDescent="0.25">
      <c r="B49" s="11"/>
      <c r="C49" s="11"/>
      <c r="D49" s="19"/>
      <c r="E49" s="30">
        <v>3212</v>
      </c>
      <c r="F49" s="67" t="s">
        <v>94</v>
      </c>
      <c r="G49" s="62">
        <v>12148.96</v>
      </c>
      <c r="H49" s="62">
        <v>35000</v>
      </c>
      <c r="I49" s="62">
        <v>30000</v>
      </c>
      <c r="J49" s="62">
        <v>14325.42</v>
      </c>
      <c r="K49" s="79">
        <f t="shared" si="27"/>
        <v>117.91478447537898</v>
      </c>
      <c r="L49" s="79">
        <f t="shared" si="28"/>
        <v>47.751399999999997</v>
      </c>
    </row>
    <row r="50" spans="2:12" x14ac:dyDescent="0.25">
      <c r="B50" s="11"/>
      <c r="C50" s="11"/>
      <c r="D50" s="19"/>
      <c r="E50" s="30">
        <v>3213</v>
      </c>
      <c r="F50" s="67" t="s">
        <v>95</v>
      </c>
      <c r="G50" s="62">
        <v>5</v>
      </c>
      <c r="H50" s="62">
        <v>5000</v>
      </c>
      <c r="I50" s="62">
        <v>5000</v>
      </c>
      <c r="J50" s="62">
        <v>268</v>
      </c>
      <c r="K50" s="79">
        <f t="shared" si="27"/>
        <v>5360</v>
      </c>
      <c r="L50" s="79">
        <f t="shared" si="28"/>
        <v>5.36</v>
      </c>
    </row>
    <row r="51" spans="2:12" ht="30" x14ac:dyDescent="0.25">
      <c r="B51" s="11"/>
      <c r="C51" s="11"/>
      <c r="D51" s="19"/>
      <c r="E51" s="30">
        <v>3214</v>
      </c>
      <c r="F51" s="67" t="s">
        <v>200</v>
      </c>
      <c r="G51" s="62"/>
      <c r="H51" s="62">
        <v>100</v>
      </c>
      <c r="I51" s="62">
        <v>100</v>
      </c>
      <c r="J51" s="62"/>
      <c r="K51" s="79">
        <v>0</v>
      </c>
      <c r="L51" s="79">
        <v>0</v>
      </c>
    </row>
    <row r="52" spans="2:12" x14ac:dyDescent="0.25">
      <c r="B52" s="11"/>
      <c r="C52" s="11"/>
      <c r="D52" s="19">
        <v>322</v>
      </c>
      <c r="E52" s="75"/>
      <c r="F52" s="63" t="s">
        <v>96</v>
      </c>
      <c r="G52" s="68">
        <f>G53+G54+G55+G56+G57+G58</f>
        <v>41799.159999999996</v>
      </c>
      <c r="H52" s="70">
        <f t="shared" ref="H52" si="35">H53+H54+H55+H56+H57+H58</f>
        <v>133137</v>
      </c>
      <c r="I52" s="70">
        <f t="shared" ref="I52" si="36">I53+I54+I55+I56+I57+I58</f>
        <v>123137</v>
      </c>
      <c r="J52" s="68">
        <f>J53+J54+J55+J56+J57+J58</f>
        <v>46371.929999999993</v>
      </c>
      <c r="K52" s="79">
        <f t="shared" si="27"/>
        <v>110.93986099242186</v>
      </c>
      <c r="L52" s="79">
        <f t="shared" si="28"/>
        <v>37.658810917920682</v>
      </c>
    </row>
    <row r="53" spans="2:12" ht="30" x14ac:dyDescent="0.25">
      <c r="B53" s="11"/>
      <c r="C53" s="11"/>
      <c r="D53" s="19"/>
      <c r="E53" s="30">
        <v>3221</v>
      </c>
      <c r="F53" s="67" t="s">
        <v>97</v>
      </c>
      <c r="G53" s="62">
        <v>3473.85</v>
      </c>
      <c r="H53" s="62">
        <v>12000</v>
      </c>
      <c r="I53" s="62">
        <v>12000</v>
      </c>
      <c r="J53" s="62">
        <v>4702.68</v>
      </c>
      <c r="K53" s="79">
        <f t="shared" si="27"/>
        <v>135.37372079968912</v>
      </c>
      <c r="L53" s="79">
        <f t="shared" si="28"/>
        <v>39.189</v>
      </c>
    </row>
    <row r="54" spans="2:12" ht="45" x14ac:dyDescent="0.25">
      <c r="B54" s="11"/>
      <c r="C54" s="11"/>
      <c r="D54" s="19"/>
      <c r="E54" s="76">
        <v>3222</v>
      </c>
      <c r="F54" s="67" t="s">
        <v>98</v>
      </c>
      <c r="G54" s="62">
        <v>26548.27</v>
      </c>
      <c r="H54" s="62">
        <v>70637</v>
      </c>
      <c r="I54" s="62">
        <v>65637</v>
      </c>
      <c r="J54" s="62">
        <v>30164.42</v>
      </c>
      <c r="K54" s="79">
        <f t="shared" si="27"/>
        <v>113.62103820700933</v>
      </c>
      <c r="L54" s="79">
        <f t="shared" si="28"/>
        <v>45.95642701525054</v>
      </c>
    </row>
    <row r="55" spans="2:12" x14ac:dyDescent="0.25">
      <c r="B55" s="11"/>
      <c r="C55" s="11"/>
      <c r="D55" s="19"/>
      <c r="E55" s="30">
        <v>3223</v>
      </c>
      <c r="F55" s="67" t="s">
        <v>99</v>
      </c>
      <c r="G55" s="62">
        <v>10363.299999999999</v>
      </c>
      <c r="H55" s="62">
        <v>35000</v>
      </c>
      <c r="I55" s="62">
        <v>30000</v>
      </c>
      <c r="J55" s="62">
        <v>10709.86</v>
      </c>
      <c r="K55" s="79">
        <f t="shared" si="27"/>
        <v>103.34410853685603</v>
      </c>
      <c r="L55" s="79">
        <f t="shared" si="28"/>
        <v>35.699533333333335</v>
      </c>
    </row>
    <row r="56" spans="2:12" x14ac:dyDescent="0.25">
      <c r="B56" s="11"/>
      <c r="C56" s="11"/>
      <c r="D56" s="19"/>
      <c r="E56" s="30">
        <v>3224</v>
      </c>
      <c r="F56" s="67" t="s">
        <v>100</v>
      </c>
      <c r="G56" s="62">
        <v>190.4</v>
      </c>
      <c r="H56" s="62">
        <v>1000</v>
      </c>
      <c r="I56" s="62">
        <v>1000</v>
      </c>
      <c r="J56" s="62">
        <v>366.88</v>
      </c>
      <c r="K56" s="79">
        <f t="shared" si="27"/>
        <v>192.68907563025209</v>
      </c>
      <c r="L56" s="79">
        <f t="shared" si="28"/>
        <v>36.687999999999995</v>
      </c>
    </row>
    <row r="57" spans="2:12" x14ac:dyDescent="0.25">
      <c r="B57" s="11"/>
      <c r="C57" s="11"/>
      <c r="D57" s="19"/>
      <c r="E57" s="30">
        <v>3225</v>
      </c>
      <c r="F57" s="67" t="s">
        <v>101</v>
      </c>
      <c r="G57" s="62">
        <v>1223.3399999999999</v>
      </c>
      <c r="H57" s="62">
        <v>13000</v>
      </c>
      <c r="I57" s="62">
        <v>13000</v>
      </c>
      <c r="J57" s="62">
        <v>428.09</v>
      </c>
      <c r="K57" s="79">
        <f t="shared" si="27"/>
        <v>34.993542269524418</v>
      </c>
      <c r="L57" s="79">
        <f t="shared" si="28"/>
        <v>3.2930000000000001</v>
      </c>
    </row>
    <row r="58" spans="2:12" x14ac:dyDescent="0.25">
      <c r="B58" s="11"/>
      <c r="C58" s="11"/>
      <c r="D58" s="19"/>
      <c r="E58" s="30">
        <v>3227</v>
      </c>
      <c r="F58" s="67" t="s">
        <v>102</v>
      </c>
      <c r="G58" s="62">
        <v>0</v>
      </c>
      <c r="H58" s="62">
        <v>1500</v>
      </c>
      <c r="I58" s="62">
        <v>1500</v>
      </c>
      <c r="J58" s="62">
        <v>0</v>
      </c>
      <c r="K58" s="79">
        <v>0</v>
      </c>
      <c r="L58" s="79">
        <f t="shared" si="28"/>
        <v>0</v>
      </c>
    </row>
    <row r="59" spans="2:12" x14ac:dyDescent="0.25">
      <c r="B59" s="11"/>
      <c r="C59" s="11"/>
      <c r="D59" s="19">
        <v>323</v>
      </c>
      <c r="E59" s="75"/>
      <c r="F59" s="63" t="s">
        <v>103</v>
      </c>
      <c r="G59" s="68">
        <f>G60+G61+G63+G62+G64+G65+G66+G68+G67</f>
        <v>41275.600000000006</v>
      </c>
      <c r="H59" s="70">
        <f t="shared" ref="H59" si="37">H60+H61+H62+H63+H64+H65+H66+H67+H68</f>
        <v>109400</v>
      </c>
      <c r="I59" s="70">
        <f t="shared" ref="I59" si="38">I60+I61+I62+I63+I64+I65+I66+I67+I68</f>
        <v>104400</v>
      </c>
      <c r="J59" s="68">
        <f>J60+J61+J63+J62+J64+J65+J66+J68+J67</f>
        <v>37001.83</v>
      </c>
      <c r="K59" s="79">
        <f t="shared" si="27"/>
        <v>89.645771351597546</v>
      </c>
      <c r="L59" s="79">
        <f t="shared" si="28"/>
        <v>35.442365900383145</v>
      </c>
    </row>
    <row r="60" spans="2:12" x14ac:dyDescent="0.25">
      <c r="B60" s="11"/>
      <c r="C60" s="11"/>
      <c r="D60" s="19"/>
      <c r="E60" s="30">
        <v>3231</v>
      </c>
      <c r="F60" s="67" t="s">
        <v>104</v>
      </c>
      <c r="G60" s="62">
        <v>3427.6</v>
      </c>
      <c r="H60" s="62">
        <v>5000</v>
      </c>
      <c r="I60" s="62">
        <v>5000</v>
      </c>
      <c r="J60" s="62">
        <v>4113.96</v>
      </c>
      <c r="K60" s="79">
        <f t="shared" si="27"/>
        <v>120.02450694363402</v>
      </c>
      <c r="L60" s="79">
        <f t="shared" si="28"/>
        <v>82.279200000000003</v>
      </c>
    </row>
    <row r="61" spans="2:12" x14ac:dyDescent="0.25">
      <c r="B61" s="11"/>
      <c r="C61" s="11"/>
      <c r="D61" s="19"/>
      <c r="E61" s="30">
        <v>3232</v>
      </c>
      <c r="F61" s="67" t="s">
        <v>105</v>
      </c>
      <c r="G61" s="62">
        <v>6836.65</v>
      </c>
      <c r="H61" s="62">
        <v>15000</v>
      </c>
      <c r="I61" s="62">
        <v>15000</v>
      </c>
      <c r="J61" s="62">
        <v>6266.15</v>
      </c>
      <c r="K61" s="79">
        <f t="shared" si="27"/>
        <v>91.655269759311935</v>
      </c>
      <c r="L61" s="79">
        <f t="shared" si="28"/>
        <v>41.774333333333331</v>
      </c>
    </row>
    <row r="62" spans="2:12" x14ac:dyDescent="0.25">
      <c r="B62" s="11"/>
      <c r="C62" s="11"/>
      <c r="D62" s="19"/>
      <c r="E62" s="30">
        <v>3233</v>
      </c>
      <c r="F62" s="67" t="s">
        <v>106</v>
      </c>
      <c r="G62" s="62">
        <v>3110</v>
      </c>
      <c r="H62" s="62">
        <v>15000</v>
      </c>
      <c r="I62" s="62">
        <v>15000</v>
      </c>
      <c r="J62" s="62">
        <v>904.75</v>
      </c>
      <c r="K62" s="79">
        <f t="shared" si="27"/>
        <v>29.091639871382636</v>
      </c>
      <c r="L62" s="79">
        <f t="shared" si="28"/>
        <v>6.0316666666666663</v>
      </c>
    </row>
    <row r="63" spans="2:12" x14ac:dyDescent="0.25">
      <c r="B63" s="11"/>
      <c r="C63" s="11"/>
      <c r="D63" s="19"/>
      <c r="E63" s="30">
        <v>3234</v>
      </c>
      <c r="F63" s="67" t="s">
        <v>107</v>
      </c>
      <c r="G63" s="62">
        <v>2787.79</v>
      </c>
      <c r="H63" s="62">
        <v>10000</v>
      </c>
      <c r="I63" s="62">
        <v>10000</v>
      </c>
      <c r="J63" s="62">
        <v>4312.08</v>
      </c>
      <c r="K63" s="79">
        <f t="shared" si="27"/>
        <v>154.67736092029887</v>
      </c>
      <c r="L63" s="79">
        <f t="shared" si="28"/>
        <v>43.120799999999996</v>
      </c>
    </row>
    <row r="64" spans="2:12" x14ac:dyDescent="0.25">
      <c r="B64" s="11"/>
      <c r="C64" s="11"/>
      <c r="D64" s="19"/>
      <c r="E64" s="30">
        <v>3235</v>
      </c>
      <c r="F64" s="67" t="s">
        <v>108</v>
      </c>
      <c r="G64" s="62">
        <v>16556.54</v>
      </c>
      <c r="H64" s="62">
        <v>35000</v>
      </c>
      <c r="I64" s="62">
        <v>30000</v>
      </c>
      <c r="J64" s="62">
        <v>12306.49</v>
      </c>
      <c r="K64" s="79">
        <f t="shared" si="27"/>
        <v>74.330083459466763</v>
      </c>
      <c r="L64" s="79">
        <f t="shared" si="28"/>
        <v>41.021633333333334</v>
      </c>
    </row>
    <row r="65" spans="2:12" x14ac:dyDescent="0.25">
      <c r="B65" s="11"/>
      <c r="C65" s="11"/>
      <c r="D65" s="19"/>
      <c r="E65" s="30">
        <v>3236</v>
      </c>
      <c r="F65" s="67" t="s">
        <v>109</v>
      </c>
      <c r="G65" s="62">
        <v>252.15</v>
      </c>
      <c r="H65" s="62">
        <v>10000</v>
      </c>
      <c r="I65" s="62">
        <v>10000</v>
      </c>
      <c r="J65" s="62">
        <v>640.94000000000005</v>
      </c>
      <c r="K65" s="79">
        <f t="shared" si="27"/>
        <v>254.18996628990681</v>
      </c>
      <c r="L65" s="79">
        <f t="shared" si="28"/>
        <v>6.4094000000000015</v>
      </c>
    </row>
    <row r="66" spans="2:12" x14ac:dyDescent="0.25">
      <c r="B66" s="11"/>
      <c r="C66" s="11"/>
      <c r="D66" s="19"/>
      <c r="E66" s="30">
        <v>3237</v>
      </c>
      <c r="F66" s="67" t="s">
        <v>110</v>
      </c>
      <c r="G66" s="62">
        <v>676.23</v>
      </c>
      <c r="H66" s="62">
        <v>4000</v>
      </c>
      <c r="I66" s="62">
        <v>4000</v>
      </c>
      <c r="J66" s="62">
        <v>1020.08</v>
      </c>
      <c r="K66" s="79">
        <f t="shared" si="27"/>
        <v>150.8480842316963</v>
      </c>
      <c r="L66" s="79">
        <f t="shared" si="28"/>
        <v>25.502000000000002</v>
      </c>
    </row>
    <row r="67" spans="2:12" x14ac:dyDescent="0.25">
      <c r="B67" s="11"/>
      <c r="C67" s="11"/>
      <c r="D67" s="19"/>
      <c r="E67" s="30">
        <v>3238</v>
      </c>
      <c r="F67" s="65" t="s">
        <v>111</v>
      </c>
      <c r="G67" s="62">
        <v>75</v>
      </c>
      <c r="H67" s="62">
        <v>400</v>
      </c>
      <c r="I67" s="62">
        <v>400</v>
      </c>
      <c r="J67" s="62">
        <v>125</v>
      </c>
      <c r="K67" s="79">
        <f t="shared" si="27"/>
        <v>166.66666666666669</v>
      </c>
      <c r="L67" s="79">
        <f t="shared" si="28"/>
        <v>31.25</v>
      </c>
    </row>
    <row r="68" spans="2:12" x14ac:dyDescent="0.25">
      <c r="B68" s="11"/>
      <c r="C68" s="11"/>
      <c r="D68" s="19"/>
      <c r="E68" s="30">
        <v>3239</v>
      </c>
      <c r="F68" s="67" t="s">
        <v>112</v>
      </c>
      <c r="G68" s="62">
        <v>7553.64</v>
      </c>
      <c r="H68" s="62">
        <v>15000</v>
      </c>
      <c r="I68" s="62">
        <v>15000</v>
      </c>
      <c r="J68" s="62">
        <v>7312.38</v>
      </c>
      <c r="K68" s="79">
        <f t="shared" si="27"/>
        <v>96.806043179182495</v>
      </c>
      <c r="L68" s="79">
        <f t="shared" si="28"/>
        <v>48.749199999999995</v>
      </c>
    </row>
    <row r="69" spans="2:12" x14ac:dyDescent="0.25">
      <c r="B69" s="11"/>
      <c r="C69" s="11"/>
      <c r="D69" s="19">
        <v>324</v>
      </c>
      <c r="E69" s="74"/>
      <c r="F69" s="85" t="s">
        <v>135</v>
      </c>
      <c r="G69" s="86">
        <f t="shared" ref="G69:J69" si="39">G70</f>
        <v>0</v>
      </c>
      <c r="H69" s="86">
        <f t="shared" si="39"/>
        <v>30</v>
      </c>
      <c r="I69" s="86">
        <f t="shared" si="39"/>
        <v>30</v>
      </c>
      <c r="J69" s="86">
        <f t="shared" si="39"/>
        <v>0</v>
      </c>
      <c r="K69" s="79">
        <v>0</v>
      </c>
      <c r="L69" s="79">
        <f t="shared" si="28"/>
        <v>0</v>
      </c>
    </row>
    <row r="70" spans="2:12" x14ac:dyDescent="0.25">
      <c r="B70" s="11"/>
      <c r="C70" s="11"/>
      <c r="D70" s="19"/>
      <c r="E70" s="30">
        <v>3241</v>
      </c>
      <c r="F70" s="67" t="s">
        <v>135</v>
      </c>
      <c r="G70" s="62">
        <v>0</v>
      </c>
      <c r="H70" s="62">
        <v>30</v>
      </c>
      <c r="I70" s="62">
        <v>30</v>
      </c>
      <c r="J70" s="62">
        <v>0</v>
      </c>
      <c r="K70" s="79">
        <v>0</v>
      </c>
      <c r="L70" s="79">
        <f t="shared" si="28"/>
        <v>0</v>
      </c>
    </row>
    <row r="71" spans="2:12" x14ac:dyDescent="0.25">
      <c r="B71" s="11"/>
      <c r="C71" s="11"/>
      <c r="D71" s="19">
        <v>329</v>
      </c>
      <c r="E71" s="75">
        <v>329</v>
      </c>
      <c r="F71" s="63" t="s">
        <v>113</v>
      </c>
      <c r="G71" s="70">
        <f>G72+G73+G74+G77+G75+G76</f>
        <v>2034.1200000000001</v>
      </c>
      <c r="H71" s="70">
        <f>H72+H73+H74+H77+H75+H76</f>
        <v>6100</v>
      </c>
      <c r="I71" s="70">
        <f>I72+I73+I74+I77+I75+I76</f>
        <v>6100</v>
      </c>
      <c r="J71" s="70">
        <f>J72+J73+J74+J77+J75+J76</f>
        <v>1381.98</v>
      </c>
      <c r="K71" s="79">
        <f t="shared" si="27"/>
        <v>67.939944546044472</v>
      </c>
      <c r="L71" s="79">
        <f t="shared" si="28"/>
        <v>22.655409836065573</v>
      </c>
    </row>
    <row r="72" spans="2:12" x14ac:dyDescent="0.25">
      <c r="B72" s="11"/>
      <c r="C72" s="11"/>
      <c r="D72" s="19"/>
      <c r="E72" s="77">
        <v>3291</v>
      </c>
      <c r="F72" s="65" t="s">
        <v>114</v>
      </c>
      <c r="G72" s="69">
        <v>832.12</v>
      </c>
      <c r="H72" s="69">
        <v>2000</v>
      </c>
      <c r="I72" s="69">
        <v>2000</v>
      </c>
      <c r="J72" s="69">
        <v>755.95</v>
      </c>
      <c r="K72" s="79">
        <f t="shared" si="27"/>
        <v>90.846272172282852</v>
      </c>
      <c r="L72" s="79">
        <f t="shared" si="28"/>
        <v>37.797499999999999</v>
      </c>
    </row>
    <row r="73" spans="2:12" x14ac:dyDescent="0.25">
      <c r="B73" s="11"/>
      <c r="C73" s="11"/>
      <c r="D73" s="11"/>
      <c r="E73" s="30">
        <v>3292</v>
      </c>
      <c r="F73" s="67" t="s">
        <v>115</v>
      </c>
      <c r="G73" s="62">
        <v>803.84</v>
      </c>
      <c r="H73" s="62">
        <v>2000</v>
      </c>
      <c r="I73" s="62">
        <v>2000</v>
      </c>
      <c r="J73" s="62">
        <v>286.89999999999998</v>
      </c>
      <c r="K73" s="79">
        <f t="shared" si="27"/>
        <v>35.69118232484076</v>
      </c>
      <c r="L73" s="79">
        <f t="shared" si="28"/>
        <v>14.344999999999999</v>
      </c>
    </row>
    <row r="74" spans="2:12" x14ac:dyDescent="0.25">
      <c r="B74" s="11"/>
      <c r="C74" s="11"/>
      <c r="D74" s="11"/>
      <c r="E74" s="30">
        <v>3293</v>
      </c>
      <c r="F74" s="67" t="s">
        <v>116</v>
      </c>
      <c r="G74" s="62">
        <v>0</v>
      </c>
      <c r="H74" s="62">
        <v>0</v>
      </c>
      <c r="I74" s="62">
        <v>0</v>
      </c>
      <c r="J74" s="62">
        <v>0</v>
      </c>
      <c r="K74" s="79">
        <v>0</v>
      </c>
      <c r="L74" s="79">
        <v>0</v>
      </c>
    </row>
    <row r="75" spans="2:12" x14ac:dyDescent="0.25">
      <c r="B75" s="11"/>
      <c r="C75" s="11"/>
      <c r="D75" s="11"/>
      <c r="E75" s="30">
        <v>3294</v>
      </c>
      <c r="F75" s="67" t="s">
        <v>132</v>
      </c>
      <c r="G75" s="62">
        <v>0</v>
      </c>
      <c r="H75" s="62">
        <v>50</v>
      </c>
      <c r="I75" s="62">
        <v>50</v>
      </c>
      <c r="J75" s="62">
        <v>0</v>
      </c>
      <c r="K75" s="79">
        <v>0</v>
      </c>
      <c r="L75" s="79">
        <f t="shared" si="28"/>
        <v>0</v>
      </c>
    </row>
    <row r="76" spans="2:12" x14ac:dyDescent="0.25">
      <c r="B76" s="11"/>
      <c r="C76" s="11"/>
      <c r="D76" s="11"/>
      <c r="E76" s="30">
        <v>3295</v>
      </c>
      <c r="F76" s="67" t="s">
        <v>133</v>
      </c>
      <c r="G76" s="62">
        <v>191.16</v>
      </c>
      <c r="H76" s="62">
        <v>50</v>
      </c>
      <c r="I76" s="62">
        <v>50</v>
      </c>
      <c r="J76" s="62">
        <v>191.16</v>
      </c>
      <c r="K76" s="79">
        <v>0</v>
      </c>
      <c r="L76" s="79">
        <f t="shared" si="28"/>
        <v>382.32</v>
      </c>
    </row>
    <row r="77" spans="2:12" x14ac:dyDescent="0.25">
      <c r="B77" s="11"/>
      <c r="C77" s="11"/>
      <c r="D77" s="11"/>
      <c r="E77" s="30">
        <v>3299</v>
      </c>
      <c r="F77" s="67" t="s">
        <v>113</v>
      </c>
      <c r="G77" s="62">
        <v>207</v>
      </c>
      <c r="H77" s="62">
        <v>2000</v>
      </c>
      <c r="I77" s="62">
        <v>2000</v>
      </c>
      <c r="J77" s="62">
        <v>147.97</v>
      </c>
      <c r="K77" s="79">
        <f t="shared" si="27"/>
        <v>71.483091787439605</v>
      </c>
      <c r="L77" s="79">
        <f t="shared" si="28"/>
        <v>7.3984999999999994</v>
      </c>
    </row>
    <row r="78" spans="2:12" x14ac:dyDescent="0.25">
      <c r="B78" s="11"/>
      <c r="C78" s="19">
        <v>34</v>
      </c>
      <c r="D78" s="11"/>
      <c r="E78" s="75"/>
      <c r="F78" s="63" t="s">
        <v>117</v>
      </c>
      <c r="G78" s="68">
        <f>G79</f>
        <v>436.72999999999996</v>
      </c>
      <c r="H78" s="70">
        <f t="shared" ref="H78:I78" si="40">H79</f>
        <v>1150</v>
      </c>
      <c r="I78" s="70">
        <f t="shared" si="40"/>
        <v>1150</v>
      </c>
      <c r="J78" s="68">
        <f>J79</f>
        <v>491.23</v>
      </c>
      <c r="K78" s="79">
        <f t="shared" si="27"/>
        <v>112.47910608385045</v>
      </c>
      <c r="L78" s="79">
        <f t="shared" si="28"/>
        <v>42.715652173913043</v>
      </c>
    </row>
    <row r="79" spans="2:12" x14ac:dyDescent="0.25">
      <c r="B79" s="11"/>
      <c r="C79" s="11"/>
      <c r="D79" s="19">
        <v>343</v>
      </c>
      <c r="E79" s="75"/>
      <c r="F79" s="63" t="s">
        <v>188</v>
      </c>
      <c r="G79" s="68">
        <f>G80+G81</f>
        <v>436.72999999999996</v>
      </c>
      <c r="H79" s="70">
        <f>H80+H81+H82</f>
        <v>1150</v>
      </c>
      <c r="I79" s="70">
        <f>I80+I81+I82</f>
        <v>1150</v>
      </c>
      <c r="J79" s="68">
        <f>J80+J81</f>
        <v>491.23</v>
      </c>
      <c r="K79" s="79">
        <f t="shared" si="27"/>
        <v>112.47910608385045</v>
      </c>
      <c r="L79" s="79">
        <f t="shared" si="28"/>
        <v>42.715652173913043</v>
      </c>
    </row>
    <row r="80" spans="2:12" x14ac:dyDescent="0.25">
      <c r="B80" s="11"/>
      <c r="C80" s="11"/>
      <c r="D80" s="11"/>
      <c r="E80" s="30">
        <v>3431</v>
      </c>
      <c r="F80" s="67" t="s">
        <v>118</v>
      </c>
      <c r="G80" s="62">
        <v>432.78</v>
      </c>
      <c r="H80" s="62">
        <v>1000</v>
      </c>
      <c r="I80" s="62">
        <v>1000</v>
      </c>
      <c r="J80" s="62">
        <v>487.82</v>
      </c>
      <c r="K80" s="79">
        <f t="shared" si="27"/>
        <v>112.7177780858635</v>
      </c>
      <c r="L80" s="79">
        <f t="shared" si="28"/>
        <v>48.781999999999996</v>
      </c>
    </row>
    <row r="81" spans="2:12" x14ac:dyDescent="0.25">
      <c r="B81" s="11"/>
      <c r="C81" s="11"/>
      <c r="D81" s="11"/>
      <c r="E81" s="30">
        <v>3433</v>
      </c>
      <c r="F81" s="67" t="s">
        <v>119</v>
      </c>
      <c r="G81" s="62">
        <v>3.95</v>
      </c>
      <c r="H81" s="62">
        <v>100</v>
      </c>
      <c r="I81" s="62">
        <v>100</v>
      </c>
      <c r="J81" s="62">
        <v>3.41</v>
      </c>
      <c r="K81" s="79">
        <f t="shared" si="27"/>
        <v>86.329113924050631</v>
      </c>
      <c r="L81" s="79">
        <f t="shared" si="28"/>
        <v>3.4099999999999997</v>
      </c>
    </row>
    <row r="82" spans="2:12" x14ac:dyDescent="0.25">
      <c r="B82" s="11"/>
      <c r="C82" s="11"/>
      <c r="D82" s="11"/>
      <c r="E82" s="30">
        <v>3434</v>
      </c>
      <c r="F82" s="67" t="s">
        <v>134</v>
      </c>
      <c r="G82" s="62">
        <v>0</v>
      </c>
      <c r="H82" s="62">
        <v>50</v>
      </c>
      <c r="I82" s="62">
        <v>50</v>
      </c>
      <c r="J82" s="62">
        <v>0</v>
      </c>
      <c r="K82" s="79">
        <v>0</v>
      </c>
      <c r="L82" s="79">
        <f t="shared" si="28"/>
        <v>0</v>
      </c>
    </row>
    <row r="83" spans="2:12" ht="25.5" x14ac:dyDescent="0.25">
      <c r="B83" s="11"/>
      <c r="C83" s="19">
        <v>37</v>
      </c>
      <c r="D83" s="19"/>
      <c r="E83" s="74"/>
      <c r="F83" s="63" t="s">
        <v>120</v>
      </c>
      <c r="G83" s="79">
        <f>G84</f>
        <v>9494.67</v>
      </c>
      <c r="H83" s="70">
        <f t="shared" ref="H83:I83" si="41">H84</f>
        <v>24000</v>
      </c>
      <c r="I83" s="70">
        <f t="shared" si="41"/>
        <v>24000</v>
      </c>
      <c r="J83" s="79">
        <f>J84</f>
        <v>5041.54</v>
      </c>
      <c r="K83" s="79">
        <f t="shared" si="27"/>
        <v>53.098633233171874</v>
      </c>
      <c r="L83" s="79">
        <f t="shared" si="28"/>
        <v>21.006416666666667</v>
      </c>
    </row>
    <row r="84" spans="2:12" ht="25.5" x14ac:dyDescent="0.25">
      <c r="B84" s="11"/>
      <c r="C84" s="19"/>
      <c r="D84" s="19">
        <v>372</v>
      </c>
      <c r="E84" s="75"/>
      <c r="F84" s="63" t="s">
        <v>121</v>
      </c>
      <c r="G84" s="68">
        <f>G85+G86</f>
        <v>9494.67</v>
      </c>
      <c r="H84" s="70">
        <f t="shared" ref="H84" si="42">H85+H86</f>
        <v>24000</v>
      </c>
      <c r="I84" s="70">
        <f t="shared" ref="I84" si="43">I85+I86</f>
        <v>24000</v>
      </c>
      <c r="J84" s="68">
        <f>J85+J86</f>
        <v>5041.54</v>
      </c>
      <c r="K84" s="79">
        <f t="shared" si="27"/>
        <v>53.098633233171874</v>
      </c>
      <c r="L84" s="79">
        <f t="shared" si="28"/>
        <v>21.006416666666667</v>
      </c>
    </row>
    <row r="85" spans="2:12" x14ac:dyDescent="0.25">
      <c r="B85" s="11"/>
      <c r="C85" s="19"/>
      <c r="D85" s="19"/>
      <c r="E85" s="30">
        <v>3721</v>
      </c>
      <c r="F85" s="67" t="s">
        <v>122</v>
      </c>
      <c r="G85" s="62">
        <v>2145.81</v>
      </c>
      <c r="H85" s="62">
        <v>10000</v>
      </c>
      <c r="I85" s="62">
        <v>10000</v>
      </c>
      <c r="J85" s="62">
        <v>2009.54</v>
      </c>
      <c r="K85" s="79">
        <f t="shared" si="27"/>
        <v>93.649484343907432</v>
      </c>
      <c r="L85" s="79">
        <f t="shared" si="28"/>
        <v>20.095399999999998</v>
      </c>
    </row>
    <row r="86" spans="2:12" x14ac:dyDescent="0.25">
      <c r="B86" s="11"/>
      <c r="C86" s="19"/>
      <c r="D86" s="19"/>
      <c r="E86" s="30">
        <v>3722</v>
      </c>
      <c r="F86" s="67" t="s">
        <v>123</v>
      </c>
      <c r="G86" s="62">
        <v>7348.86</v>
      </c>
      <c r="H86" s="62">
        <v>14000</v>
      </c>
      <c r="I86" s="62">
        <v>14000</v>
      </c>
      <c r="J86" s="62">
        <v>3032</v>
      </c>
      <c r="K86" s="79">
        <f t="shared" si="27"/>
        <v>41.258099895766151</v>
      </c>
      <c r="L86" s="79">
        <f t="shared" si="28"/>
        <v>21.657142857142858</v>
      </c>
    </row>
    <row r="87" spans="2:12" x14ac:dyDescent="0.25">
      <c r="B87" s="11"/>
      <c r="C87" s="19"/>
      <c r="D87" s="19"/>
      <c r="E87" s="30"/>
      <c r="F87" s="30"/>
      <c r="G87" s="62"/>
      <c r="H87" s="30"/>
      <c r="I87" s="30"/>
      <c r="J87" s="62"/>
      <c r="K87" s="79"/>
      <c r="L87" s="79"/>
    </row>
    <row r="88" spans="2:12" x14ac:dyDescent="0.25">
      <c r="B88" s="11"/>
      <c r="C88" s="19"/>
      <c r="D88" s="80"/>
      <c r="E88" s="12"/>
      <c r="F88" s="12"/>
      <c r="G88" s="62"/>
      <c r="H88" s="8"/>
      <c r="I88" s="8"/>
      <c r="J88" s="62"/>
      <c r="K88" s="79"/>
      <c r="L88" s="79"/>
    </row>
    <row r="89" spans="2:12" x14ac:dyDescent="0.25">
      <c r="B89" s="13">
        <v>4</v>
      </c>
      <c r="C89" s="13"/>
      <c r="D89" s="13"/>
      <c r="E89" s="13"/>
      <c r="F89" s="17" t="s">
        <v>6</v>
      </c>
      <c r="G89" s="73">
        <f t="shared" ref="G89" si="44">G90+G93</f>
        <v>180703.99</v>
      </c>
      <c r="H89" s="73">
        <f t="shared" ref="H89:J89" si="45">H90+H93</f>
        <v>1018</v>
      </c>
      <c r="I89" s="73">
        <f t="shared" ref="I89" si="46">I90+I93</f>
        <v>1018</v>
      </c>
      <c r="J89" s="73">
        <f t="shared" si="45"/>
        <v>1047.79</v>
      </c>
      <c r="K89" s="79">
        <f t="shared" si="27"/>
        <v>0.57983777779339574</v>
      </c>
      <c r="L89" s="79">
        <f t="shared" si="28"/>
        <v>102.92632612966601</v>
      </c>
    </row>
    <row r="90" spans="2:12" ht="25.5" x14ac:dyDescent="0.25">
      <c r="B90" s="14"/>
      <c r="C90" s="10">
        <v>41</v>
      </c>
      <c r="D90" s="10"/>
      <c r="E90" s="10"/>
      <c r="F90" s="17" t="s">
        <v>7</v>
      </c>
      <c r="G90" s="73">
        <f t="shared" ref="G90:J90" si="47">G91</f>
        <v>0</v>
      </c>
      <c r="H90" s="73">
        <f t="shared" si="47"/>
        <v>0</v>
      </c>
      <c r="I90" s="73">
        <f t="shared" si="47"/>
        <v>0</v>
      </c>
      <c r="J90" s="73">
        <f t="shared" si="47"/>
        <v>0</v>
      </c>
      <c r="K90" s="79">
        <v>0</v>
      </c>
      <c r="L90" s="79">
        <v>0</v>
      </c>
    </row>
    <row r="91" spans="2:12" x14ac:dyDescent="0.25">
      <c r="B91" s="14"/>
      <c r="C91" s="10"/>
      <c r="D91" s="19">
        <v>412</v>
      </c>
      <c r="E91" s="19"/>
      <c r="F91" s="19" t="s">
        <v>41</v>
      </c>
      <c r="G91" s="73">
        <f t="shared" ref="G91:J91" si="48">G92</f>
        <v>0</v>
      </c>
      <c r="H91" s="73">
        <f t="shared" si="48"/>
        <v>0</v>
      </c>
      <c r="I91" s="73">
        <f t="shared" si="48"/>
        <v>0</v>
      </c>
      <c r="J91" s="73">
        <f t="shared" si="48"/>
        <v>0</v>
      </c>
      <c r="K91" s="79">
        <v>0</v>
      </c>
      <c r="L91" s="79">
        <v>0</v>
      </c>
    </row>
    <row r="92" spans="2:12" x14ac:dyDescent="0.25">
      <c r="B92" s="30"/>
      <c r="C92" s="74"/>
      <c r="D92" s="74"/>
      <c r="E92" s="67">
        <v>4124</v>
      </c>
      <c r="F92" s="65" t="s">
        <v>124</v>
      </c>
      <c r="G92" s="72">
        <v>0</v>
      </c>
      <c r="H92" s="71"/>
      <c r="I92" s="71"/>
      <c r="J92" s="72">
        <v>0</v>
      </c>
      <c r="K92" s="79">
        <v>0</v>
      </c>
      <c r="L92" s="79">
        <v>0</v>
      </c>
    </row>
    <row r="93" spans="2:12" x14ac:dyDescent="0.25">
      <c r="B93" s="30"/>
      <c r="C93" s="127">
        <v>42</v>
      </c>
      <c r="D93" s="127"/>
      <c r="E93" s="85"/>
      <c r="F93" s="63" t="s">
        <v>128</v>
      </c>
      <c r="G93" s="70">
        <f t="shared" ref="G93" si="49">G96+G99+G94</f>
        <v>180703.99</v>
      </c>
      <c r="H93" s="70">
        <f t="shared" ref="H93:J93" si="50">H96+H99+H94</f>
        <v>1018</v>
      </c>
      <c r="I93" s="70">
        <f t="shared" si="50"/>
        <v>1018</v>
      </c>
      <c r="J93" s="70">
        <f t="shared" si="50"/>
        <v>1047.79</v>
      </c>
      <c r="K93" s="79">
        <f t="shared" si="27"/>
        <v>0.57983777779339574</v>
      </c>
      <c r="L93" s="79">
        <f t="shared" si="28"/>
        <v>102.92632612966601</v>
      </c>
    </row>
    <row r="94" spans="2:12" x14ac:dyDescent="0.25">
      <c r="B94" s="30"/>
      <c r="C94" s="74"/>
      <c r="D94" s="127">
        <v>421</v>
      </c>
      <c r="E94" s="85"/>
      <c r="F94" s="63" t="s">
        <v>201</v>
      </c>
      <c r="G94" s="71">
        <f t="shared" ref="G94:J94" si="51">G95</f>
        <v>180000</v>
      </c>
      <c r="H94" s="71">
        <f t="shared" si="51"/>
        <v>0</v>
      </c>
      <c r="I94" s="71">
        <f t="shared" si="51"/>
        <v>0</v>
      </c>
      <c r="J94" s="71">
        <f t="shared" si="51"/>
        <v>0</v>
      </c>
      <c r="K94" s="79">
        <v>0</v>
      </c>
      <c r="L94" s="79">
        <v>0</v>
      </c>
    </row>
    <row r="95" spans="2:12" x14ac:dyDescent="0.25">
      <c r="B95" s="30"/>
      <c r="C95" s="74"/>
      <c r="D95" s="127"/>
      <c r="E95" s="85">
        <v>4212</v>
      </c>
      <c r="F95" s="65" t="s">
        <v>202</v>
      </c>
      <c r="G95" s="71">
        <v>180000</v>
      </c>
      <c r="H95" s="71"/>
      <c r="I95" s="71"/>
      <c r="J95" s="71">
        <v>0</v>
      </c>
      <c r="K95" s="84">
        <f>K94</f>
        <v>0</v>
      </c>
      <c r="L95" s="79">
        <v>0</v>
      </c>
    </row>
    <row r="96" spans="2:12" x14ac:dyDescent="0.25">
      <c r="B96" s="30"/>
      <c r="C96" s="74"/>
      <c r="D96" s="127">
        <v>422</v>
      </c>
      <c r="E96" s="85"/>
      <c r="F96" s="63" t="s">
        <v>129</v>
      </c>
      <c r="G96" s="70">
        <f t="shared" ref="G96" si="52">G97+G98</f>
        <v>703.99</v>
      </c>
      <c r="H96" s="70">
        <f t="shared" ref="H96:J96" si="53">H97+H98</f>
        <v>1018</v>
      </c>
      <c r="I96" s="70">
        <f t="shared" ref="I96" si="54">I97+I98</f>
        <v>1018</v>
      </c>
      <c r="J96" s="70">
        <f t="shared" si="53"/>
        <v>1047.79</v>
      </c>
      <c r="K96" s="79">
        <f t="shared" si="27"/>
        <v>148.83592096478642</v>
      </c>
      <c r="L96" s="79">
        <f t="shared" si="28"/>
        <v>102.92632612966601</v>
      </c>
    </row>
    <row r="97" spans="2:12" ht="15" customHeight="1" x14ac:dyDescent="0.25">
      <c r="B97" s="78"/>
      <c r="C97" s="78"/>
      <c r="D97" s="128"/>
      <c r="E97" s="67">
        <v>4221</v>
      </c>
      <c r="F97" s="67" t="s">
        <v>125</v>
      </c>
      <c r="G97" s="72">
        <v>500</v>
      </c>
      <c r="H97" s="71">
        <v>429</v>
      </c>
      <c r="I97" s="71">
        <v>429</v>
      </c>
      <c r="J97" s="72">
        <v>0</v>
      </c>
      <c r="K97" s="79">
        <f t="shared" si="27"/>
        <v>0</v>
      </c>
      <c r="L97" s="79">
        <f t="shared" si="28"/>
        <v>0</v>
      </c>
    </row>
    <row r="98" spans="2:12" x14ac:dyDescent="0.25">
      <c r="B98" s="78"/>
      <c r="C98" s="78"/>
      <c r="D98" s="128"/>
      <c r="E98" s="65">
        <v>4227</v>
      </c>
      <c r="F98" s="65" t="s">
        <v>126</v>
      </c>
      <c r="G98" s="71">
        <v>203.99</v>
      </c>
      <c r="H98" s="71">
        <v>589</v>
      </c>
      <c r="I98" s="71">
        <v>589</v>
      </c>
      <c r="J98" s="71">
        <v>1047.79</v>
      </c>
      <c r="K98" s="79">
        <f t="shared" si="27"/>
        <v>513.6477278297956</v>
      </c>
      <c r="L98" s="79">
        <f t="shared" si="28"/>
        <v>177.89303904923599</v>
      </c>
    </row>
    <row r="99" spans="2:12" x14ac:dyDescent="0.25">
      <c r="B99" s="78"/>
      <c r="C99" s="78"/>
      <c r="D99" s="128">
        <v>423</v>
      </c>
      <c r="E99" s="63"/>
      <c r="F99" s="63" t="s">
        <v>130</v>
      </c>
      <c r="G99" s="70">
        <f t="shared" ref="G99:J99" si="55">G100</f>
        <v>0</v>
      </c>
      <c r="H99" s="70">
        <f t="shared" si="55"/>
        <v>0</v>
      </c>
      <c r="I99" s="70">
        <f t="shared" si="55"/>
        <v>0</v>
      </c>
      <c r="J99" s="70">
        <f t="shared" si="55"/>
        <v>0</v>
      </c>
      <c r="K99" s="79">
        <v>0</v>
      </c>
      <c r="L99" s="79">
        <v>0</v>
      </c>
    </row>
    <row r="100" spans="2:12" ht="24" customHeight="1" x14ac:dyDescent="0.25">
      <c r="B100" s="78"/>
      <c r="C100" s="78"/>
      <c r="D100" s="78"/>
      <c r="E100" s="67">
        <v>4231</v>
      </c>
      <c r="F100" s="65" t="s">
        <v>127</v>
      </c>
      <c r="G100" s="72">
        <v>0</v>
      </c>
      <c r="H100" s="71">
        <v>0</v>
      </c>
      <c r="I100" s="71">
        <v>0</v>
      </c>
      <c r="J100" s="72">
        <v>0</v>
      </c>
      <c r="K100" s="79">
        <v>0</v>
      </c>
      <c r="L100" s="79">
        <v>0</v>
      </c>
    </row>
  </sheetData>
  <mergeCells count="7">
    <mergeCell ref="B2:L2"/>
    <mergeCell ref="B4:L4"/>
    <mergeCell ref="B6:L6"/>
    <mergeCell ref="B34:F34"/>
    <mergeCell ref="B9:F9"/>
    <mergeCell ref="B33:F33"/>
    <mergeCell ref="B8:F8"/>
  </mergeCells>
  <printOptions gridLines="1"/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58"/>
  <sheetViews>
    <sheetView topLeftCell="A31" zoomScaleNormal="100" workbookViewId="0">
      <selection activeCell="B23" sqref="B2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44" t="s">
        <v>45</v>
      </c>
      <c r="C2" s="144"/>
      <c r="D2" s="144"/>
      <c r="E2" s="144"/>
      <c r="F2" s="144"/>
      <c r="G2" s="144"/>
      <c r="H2" s="144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33.75" customHeight="1" x14ac:dyDescent="0.25">
      <c r="B4" s="36" t="s">
        <v>8</v>
      </c>
      <c r="C4" s="36" t="s">
        <v>199</v>
      </c>
      <c r="D4" s="36" t="s">
        <v>209</v>
      </c>
      <c r="E4" s="36" t="s">
        <v>210</v>
      </c>
      <c r="F4" s="36" t="s">
        <v>199</v>
      </c>
      <c r="G4" s="36" t="s">
        <v>29</v>
      </c>
      <c r="H4" s="36" t="s">
        <v>59</v>
      </c>
    </row>
    <row r="5" spans="2:8" x14ac:dyDescent="0.25">
      <c r="B5" s="36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42</v>
      </c>
      <c r="H5" s="38" t="s">
        <v>43</v>
      </c>
    </row>
    <row r="6" spans="2:8" x14ac:dyDescent="0.25">
      <c r="B6" s="10" t="s">
        <v>56</v>
      </c>
      <c r="C6" s="98">
        <f t="shared" ref="C6" si="0">C7+C17+C20+C27</f>
        <v>614174.79</v>
      </c>
      <c r="D6" s="98">
        <f t="shared" ref="D6:E6" si="1">D7+D17+D20+D27</f>
        <v>1375935</v>
      </c>
      <c r="E6" s="98">
        <f t="shared" si="1"/>
        <v>1355935</v>
      </c>
      <c r="F6" s="98">
        <f>F7+F17+F20+F27</f>
        <v>549460.71000000008</v>
      </c>
      <c r="G6" s="95">
        <f>F6/C6*100</f>
        <v>89.463247099412868</v>
      </c>
      <c r="H6" s="95">
        <f>F6/E6*100</f>
        <v>40.522643784547199</v>
      </c>
    </row>
    <row r="7" spans="2:8" x14ac:dyDescent="0.25">
      <c r="B7" s="10" t="s">
        <v>18</v>
      </c>
      <c r="C7" s="73">
        <f t="shared" ref="C7" si="2">C8+C9</f>
        <v>482311.97</v>
      </c>
      <c r="D7" s="73">
        <f t="shared" ref="D7:F7" si="3">D8+D9</f>
        <v>1374280</v>
      </c>
      <c r="E7" s="73">
        <f t="shared" si="3"/>
        <v>1354280</v>
      </c>
      <c r="F7" s="73">
        <f t="shared" si="3"/>
        <v>525550.12</v>
      </c>
      <c r="G7" s="79">
        <f>F7/C7*100</f>
        <v>108.96476817691256</v>
      </c>
      <c r="H7" s="79">
        <f>F7/E7*100</f>
        <v>38.806607200874268</v>
      </c>
    </row>
    <row r="8" spans="2:8" x14ac:dyDescent="0.25">
      <c r="B8" s="22" t="s">
        <v>19</v>
      </c>
      <c r="C8" s="62">
        <v>482311.97</v>
      </c>
      <c r="D8" s="61">
        <v>1374280</v>
      </c>
      <c r="E8" s="61">
        <v>1354280</v>
      </c>
      <c r="F8" s="62">
        <v>525550.12</v>
      </c>
      <c r="G8" s="84">
        <f t="shared" ref="G8:G53" si="4">F8/C8*100</f>
        <v>108.96476817691256</v>
      </c>
      <c r="H8" s="84">
        <f t="shared" ref="H8:H53" si="5">F8/E8*100</f>
        <v>38.806607200874268</v>
      </c>
    </row>
    <row r="9" spans="2:8" x14ac:dyDescent="0.25">
      <c r="B9" s="23" t="s">
        <v>20</v>
      </c>
      <c r="C9" s="62">
        <v>0</v>
      </c>
      <c r="D9" s="61">
        <v>0</v>
      </c>
      <c r="E9" s="61">
        <v>0</v>
      </c>
      <c r="F9" s="62">
        <v>0</v>
      </c>
      <c r="G9" s="84">
        <v>0</v>
      </c>
      <c r="H9" s="84">
        <v>0</v>
      </c>
    </row>
    <row r="10" spans="2:8" x14ac:dyDescent="0.25">
      <c r="B10" s="23"/>
      <c r="C10" s="62"/>
      <c r="D10" s="61"/>
      <c r="E10" s="61"/>
      <c r="F10" s="62"/>
      <c r="G10" s="79"/>
      <c r="H10" s="79"/>
    </row>
    <row r="11" spans="2:8" x14ac:dyDescent="0.25">
      <c r="B11" s="10" t="s">
        <v>22</v>
      </c>
      <c r="C11" s="61">
        <f t="shared" ref="C11:F11" si="6">C12</f>
        <v>0</v>
      </c>
      <c r="D11" s="61">
        <f t="shared" si="6"/>
        <v>0</v>
      </c>
      <c r="E11" s="61">
        <f t="shared" si="6"/>
        <v>0</v>
      </c>
      <c r="F11" s="61">
        <f t="shared" si="6"/>
        <v>0</v>
      </c>
      <c r="G11" s="79">
        <v>0</v>
      </c>
      <c r="H11" s="79">
        <v>0</v>
      </c>
    </row>
    <row r="12" spans="2:8" x14ac:dyDescent="0.25">
      <c r="B12" s="24" t="s">
        <v>23</v>
      </c>
      <c r="C12" s="62">
        <v>0</v>
      </c>
      <c r="D12" s="61">
        <v>0</v>
      </c>
      <c r="E12" s="61">
        <v>0</v>
      </c>
      <c r="F12" s="62">
        <v>0</v>
      </c>
      <c r="G12" s="79">
        <v>0</v>
      </c>
      <c r="H12" s="79">
        <v>0</v>
      </c>
    </row>
    <row r="13" spans="2:8" x14ac:dyDescent="0.25">
      <c r="B13" s="24"/>
      <c r="C13" s="62"/>
      <c r="D13" s="61"/>
      <c r="E13" s="61"/>
      <c r="F13" s="62"/>
      <c r="G13" s="79"/>
      <c r="H13" s="79"/>
    </row>
    <row r="14" spans="2:8" x14ac:dyDescent="0.25">
      <c r="B14" s="10" t="s">
        <v>24</v>
      </c>
      <c r="C14" s="61">
        <f t="shared" ref="C14:F14" si="7">C15</f>
        <v>0</v>
      </c>
      <c r="D14" s="61">
        <f t="shared" si="7"/>
        <v>0</v>
      </c>
      <c r="E14" s="61">
        <f t="shared" si="7"/>
        <v>0</v>
      </c>
      <c r="F14" s="61">
        <f t="shared" si="7"/>
        <v>0</v>
      </c>
      <c r="G14" s="79">
        <v>0</v>
      </c>
      <c r="H14" s="79">
        <v>0</v>
      </c>
    </row>
    <row r="15" spans="2:8" x14ac:dyDescent="0.25">
      <c r="B15" s="24" t="s">
        <v>25</v>
      </c>
      <c r="C15" s="62">
        <v>0</v>
      </c>
      <c r="D15" s="61">
        <v>0</v>
      </c>
      <c r="E15" s="61">
        <v>0</v>
      </c>
      <c r="F15" s="62">
        <v>0</v>
      </c>
      <c r="G15" s="79">
        <v>0</v>
      </c>
      <c r="H15" s="79">
        <v>0</v>
      </c>
    </row>
    <row r="16" spans="2:8" x14ac:dyDescent="0.25">
      <c r="B16" s="24"/>
      <c r="C16" s="62"/>
      <c r="D16" s="61"/>
      <c r="E16" s="61"/>
      <c r="F16" s="62"/>
      <c r="G16" s="79"/>
      <c r="H16" s="79"/>
    </row>
    <row r="17" spans="2:8" x14ac:dyDescent="0.25">
      <c r="B17" s="90" t="s">
        <v>136</v>
      </c>
      <c r="C17" s="73">
        <f t="shared" ref="C17:F17" si="8">C18</f>
        <v>0</v>
      </c>
      <c r="D17" s="73">
        <f t="shared" si="8"/>
        <v>637</v>
      </c>
      <c r="E17" s="73">
        <f t="shared" si="8"/>
        <v>637</v>
      </c>
      <c r="F17" s="73">
        <f t="shared" si="8"/>
        <v>0</v>
      </c>
      <c r="G17" s="79">
        <v>0</v>
      </c>
      <c r="H17" s="79">
        <f t="shared" si="5"/>
        <v>0</v>
      </c>
    </row>
    <row r="18" spans="2:8" x14ac:dyDescent="0.25">
      <c r="B18" s="91" t="s">
        <v>142</v>
      </c>
      <c r="C18" s="62">
        <v>0</v>
      </c>
      <c r="D18" s="61">
        <v>637</v>
      </c>
      <c r="E18" s="61">
        <v>637</v>
      </c>
      <c r="F18" s="62">
        <v>0</v>
      </c>
      <c r="G18" s="79">
        <v>0</v>
      </c>
      <c r="H18" s="79">
        <f t="shared" si="5"/>
        <v>0</v>
      </c>
    </row>
    <row r="19" spans="2:8" x14ac:dyDescent="0.25">
      <c r="B19" s="91"/>
      <c r="C19" s="62"/>
      <c r="D19" s="61"/>
      <c r="E19" s="61"/>
      <c r="F19" s="62"/>
      <c r="G19" s="79"/>
      <c r="H19" s="79"/>
    </row>
    <row r="20" spans="2:8" x14ac:dyDescent="0.25">
      <c r="B20" s="90" t="s">
        <v>138</v>
      </c>
      <c r="C20" s="73">
        <f t="shared" ref="C20" si="9">C21+C22+C24</f>
        <v>128968.57</v>
      </c>
      <c r="D20" s="73">
        <f t="shared" ref="D20:F20" si="10">D21+D22+D24</f>
        <v>89</v>
      </c>
      <c r="E20" s="73">
        <f t="shared" si="10"/>
        <v>89</v>
      </c>
      <c r="F20" s="73">
        <f t="shared" si="10"/>
        <v>23215.78</v>
      </c>
      <c r="G20" s="79">
        <f t="shared" si="4"/>
        <v>18.001114535115025</v>
      </c>
      <c r="H20" s="79">
        <f t="shared" si="5"/>
        <v>26085.146067415728</v>
      </c>
    </row>
    <row r="21" spans="2:8" x14ac:dyDescent="0.25">
      <c r="B21" s="18" t="s">
        <v>143</v>
      </c>
      <c r="C21" s="62">
        <v>0</v>
      </c>
      <c r="D21" s="61">
        <v>89</v>
      </c>
      <c r="E21" s="61">
        <v>89</v>
      </c>
      <c r="F21" s="62">
        <v>0</v>
      </c>
      <c r="G21" s="79">
        <v>0</v>
      </c>
      <c r="H21" s="79">
        <f t="shared" si="5"/>
        <v>0</v>
      </c>
    </row>
    <row r="22" spans="2:8" x14ac:dyDescent="0.25">
      <c r="B22" s="91" t="s">
        <v>144</v>
      </c>
      <c r="C22" s="61">
        <f t="shared" ref="C22:F22" si="11">C23</f>
        <v>0</v>
      </c>
      <c r="D22" s="61">
        <f t="shared" si="11"/>
        <v>0</v>
      </c>
      <c r="E22" s="61">
        <f t="shared" si="11"/>
        <v>0</v>
      </c>
      <c r="F22" s="61">
        <f t="shared" si="11"/>
        <v>0</v>
      </c>
      <c r="G22" s="79">
        <v>0</v>
      </c>
      <c r="H22" s="79">
        <v>0</v>
      </c>
    </row>
    <row r="23" spans="2:8" x14ac:dyDescent="0.25">
      <c r="B23" s="91" t="s">
        <v>221</v>
      </c>
      <c r="C23" s="62">
        <v>0</v>
      </c>
      <c r="D23" s="61"/>
      <c r="E23" s="61"/>
      <c r="F23" s="62">
        <v>0</v>
      </c>
      <c r="G23" s="79">
        <v>0</v>
      </c>
      <c r="H23" s="79">
        <v>0</v>
      </c>
    </row>
    <row r="24" spans="2:8" x14ac:dyDescent="0.25">
      <c r="B24" s="91" t="s">
        <v>146</v>
      </c>
      <c r="C24" s="61">
        <v>128968.57</v>
      </c>
      <c r="D24" s="61">
        <f t="shared" ref="D24:E24" si="12">D25</f>
        <v>0</v>
      </c>
      <c r="E24" s="61">
        <f t="shared" si="12"/>
        <v>0</v>
      </c>
      <c r="F24" s="61">
        <f>F25</f>
        <v>23215.78</v>
      </c>
      <c r="G24" s="79">
        <f t="shared" si="4"/>
        <v>18.001114535115025</v>
      </c>
      <c r="H24" s="79">
        <v>0</v>
      </c>
    </row>
    <row r="25" spans="2:8" ht="25.5" x14ac:dyDescent="0.25">
      <c r="B25" s="91" t="s">
        <v>214</v>
      </c>
      <c r="C25" s="62">
        <v>138203.89000000001</v>
      </c>
      <c r="D25" s="61">
        <v>0</v>
      </c>
      <c r="E25" s="61">
        <v>0</v>
      </c>
      <c r="F25" s="62">
        <v>23215.78</v>
      </c>
      <c r="G25" s="79">
        <f t="shared" si="4"/>
        <v>16.798210238510649</v>
      </c>
      <c r="H25" s="79">
        <v>0</v>
      </c>
    </row>
    <row r="26" spans="2:8" x14ac:dyDescent="0.25">
      <c r="B26" s="91"/>
      <c r="C26" s="62"/>
      <c r="D26" s="61"/>
      <c r="E26" s="61"/>
      <c r="F26" s="62"/>
      <c r="G26" s="79"/>
      <c r="H26" s="79"/>
    </row>
    <row r="27" spans="2:8" x14ac:dyDescent="0.25">
      <c r="B27" s="90" t="s">
        <v>140</v>
      </c>
      <c r="C27" s="73">
        <f t="shared" ref="C27:F27" si="13">C28</f>
        <v>2894.25</v>
      </c>
      <c r="D27" s="73">
        <f t="shared" si="13"/>
        <v>929</v>
      </c>
      <c r="E27" s="73">
        <f t="shared" si="13"/>
        <v>929</v>
      </c>
      <c r="F27" s="73">
        <f t="shared" si="13"/>
        <v>694.81</v>
      </c>
      <c r="G27" s="79">
        <f t="shared" si="4"/>
        <v>24.006564740433618</v>
      </c>
      <c r="H27" s="79">
        <f t="shared" si="5"/>
        <v>74.791173304628629</v>
      </c>
    </row>
    <row r="28" spans="2:8" x14ac:dyDescent="0.25">
      <c r="B28" s="91" t="s">
        <v>145</v>
      </c>
      <c r="C28" s="62">
        <v>2894.25</v>
      </c>
      <c r="D28" s="61">
        <v>929</v>
      </c>
      <c r="E28" s="61">
        <v>929</v>
      </c>
      <c r="F28" s="62">
        <v>694.81</v>
      </c>
      <c r="G28" s="79">
        <f t="shared" si="4"/>
        <v>24.006564740433618</v>
      </c>
      <c r="H28" s="79">
        <f t="shared" si="5"/>
        <v>74.791173304628629</v>
      </c>
    </row>
    <row r="29" spans="2:8" x14ac:dyDescent="0.25">
      <c r="B29" s="24"/>
      <c r="C29" s="62"/>
      <c r="D29" s="61"/>
      <c r="E29" s="61"/>
      <c r="F29" s="62"/>
      <c r="G29" s="79"/>
      <c r="H29" s="79"/>
    </row>
    <row r="30" spans="2:8" x14ac:dyDescent="0.25">
      <c r="B30" s="24"/>
      <c r="C30" s="62"/>
      <c r="D30" s="61"/>
      <c r="E30" s="61"/>
      <c r="F30" s="62"/>
      <c r="G30" s="79"/>
      <c r="H30" s="79"/>
    </row>
    <row r="31" spans="2:8" ht="15.75" customHeight="1" x14ac:dyDescent="0.25">
      <c r="B31" s="10" t="s">
        <v>57</v>
      </c>
      <c r="C31" s="73">
        <f t="shared" ref="C31" si="14">C32+C36+C39+C42+C45+C52</f>
        <v>641672.63</v>
      </c>
      <c r="D31" s="73">
        <f t="shared" ref="D31:F31" si="15">D32+D36+D39+D42+D45+D52</f>
        <v>1375935</v>
      </c>
      <c r="E31" s="73">
        <f t="shared" si="15"/>
        <v>1355935</v>
      </c>
      <c r="F31" s="73">
        <f t="shared" si="15"/>
        <v>617610.98</v>
      </c>
      <c r="G31" s="79">
        <f t="shared" si="4"/>
        <v>96.250167316626857</v>
      </c>
      <c r="H31" s="79">
        <f t="shared" si="5"/>
        <v>45.548715830773595</v>
      </c>
    </row>
    <row r="32" spans="2:8" ht="15.75" customHeight="1" x14ac:dyDescent="0.25">
      <c r="B32" s="10" t="s">
        <v>18</v>
      </c>
      <c r="C32" s="73">
        <f t="shared" ref="C32" si="16">C33+C34</f>
        <v>508075.9</v>
      </c>
      <c r="D32" s="73">
        <f t="shared" ref="D32:F32" si="17">D33+D34</f>
        <v>1374280</v>
      </c>
      <c r="E32" s="73">
        <f t="shared" si="17"/>
        <v>1354280</v>
      </c>
      <c r="F32" s="73">
        <f t="shared" si="17"/>
        <v>593149.6</v>
      </c>
      <c r="G32" s="79">
        <f t="shared" si="4"/>
        <v>116.74428958350514</v>
      </c>
      <c r="H32" s="79">
        <f t="shared" si="5"/>
        <v>43.79815104705083</v>
      </c>
    </row>
    <row r="33" spans="2:11" x14ac:dyDescent="0.25">
      <c r="B33" s="22" t="s">
        <v>19</v>
      </c>
      <c r="C33" s="62">
        <v>508075.9</v>
      </c>
      <c r="D33" s="61">
        <v>1374280</v>
      </c>
      <c r="E33" s="61">
        <v>1354280</v>
      </c>
      <c r="F33" s="62">
        <v>593149.6</v>
      </c>
      <c r="G33" s="79">
        <f t="shared" si="4"/>
        <v>116.74428958350514</v>
      </c>
      <c r="H33" s="79">
        <f t="shared" si="5"/>
        <v>43.79815104705083</v>
      </c>
    </row>
    <row r="34" spans="2:11" x14ac:dyDescent="0.25">
      <c r="B34" s="23" t="s">
        <v>20</v>
      </c>
      <c r="C34" s="62">
        <v>0</v>
      </c>
      <c r="D34" s="61">
        <v>0</v>
      </c>
      <c r="E34" s="61">
        <v>0</v>
      </c>
      <c r="F34" s="62">
        <v>0</v>
      </c>
      <c r="G34" s="79">
        <v>0</v>
      </c>
      <c r="H34" s="79">
        <v>0</v>
      </c>
    </row>
    <row r="35" spans="2:11" x14ac:dyDescent="0.25">
      <c r="B35" s="23"/>
      <c r="C35" s="62"/>
      <c r="D35" s="61"/>
      <c r="E35" s="61"/>
      <c r="F35" s="62"/>
      <c r="G35" s="79"/>
      <c r="H35" s="79"/>
    </row>
    <row r="36" spans="2:11" x14ac:dyDescent="0.25">
      <c r="B36" s="10" t="s">
        <v>22</v>
      </c>
      <c r="C36" s="61">
        <f t="shared" ref="C36:F36" si="18">C37</f>
        <v>0</v>
      </c>
      <c r="D36" s="61">
        <f t="shared" si="18"/>
        <v>0</v>
      </c>
      <c r="E36" s="61">
        <f t="shared" si="18"/>
        <v>0</v>
      </c>
      <c r="F36" s="61">
        <f t="shared" si="18"/>
        <v>0</v>
      </c>
      <c r="G36" s="95">
        <v>0</v>
      </c>
      <c r="H36" s="95">
        <v>0</v>
      </c>
      <c r="I36" s="96"/>
    </row>
    <row r="37" spans="2:11" x14ac:dyDescent="0.25">
      <c r="B37" s="24" t="s">
        <v>23</v>
      </c>
      <c r="C37" s="97">
        <v>0</v>
      </c>
      <c r="D37" s="61">
        <v>0</v>
      </c>
      <c r="E37" s="61">
        <v>0</v>
      </c>
      <c r="F37" s="97">
        <v>0</v>
      </c>
      <c r="G37" s="95">
        <v>0</v>
      </c>
      <c r="H37" s="95">
        <v>0</v>
      </c>
      <c r="I37" s="96"/>
    </row>
    <row r="38" spans="2:11" x14ac:dyDescent="0.25">
      <c r="B38" s="24"/>
      <c r="C38" s="97"/>
      <c r="D38" s="61"/>
      <c r="E38" s="61"/>
      <c r="F38" s="97"/>
      <c r="G38" s="95"/>
      <c r="H38" s="95"/>
      <c r="I38" s="96"/>
    </row>
    <row r="39" spans="2:11" x14ac:dyDescent="0.25">
      <c r="B39" s="10" t="s">
        <v>24</v>
      </c>
      <c r="C39" s="61">
        <f t="shared" ref="C39:F39" si="19">C40</f>
        <v>0</v>
      </c>
      <c r="D39" s="61">
        <f t="shared" si="19"/>
        <v>0</v>
      </c>
      <c r="E39" s="61">
        <f t="shared" si="19"/>
        <v>0</v>
      </c>
      <c r="F39" s="61">
        <f t="shared" si="19"/>
        <v>0</v>
      </c>
      <c r="G39" s="95">
        <v>0</v>
      </c>
      <c r="H39" s="95">
        <v>0</v>
      </c>
      <c r="I39" s="96"/>
    </row>
    <row r="40" spans="2:11" x14ac:dyDescent="0.25">
      <c r="B40" s="24" t="s">
        <v>25</v>
      </c>
      <c r="C40" s="97">
        <v>0</v>
      </c>
      <c r="D40" s="61">
        <v>0</v>
      </c>
      <c r="E40" s="61">
        <v>0</v>
      </c>
      <c r="F40" s="97">
        <v>0</v>
      </c>
      <c r="G40" s="95">
        <v>0</v>
      </c>
      <c r="H40" s="95">
        <v>0</v>
      </c>
      <c r="I40" s="96"/>
    </row>
    <row r="41" spans="2:11" x14ac:dyDescent="0.25">
      <c r="B41" s="24"/>
      <c r="C41" s="97"/>
      <c r="D41" s="61"/>
      <c r="E41" s="61"/>
      <c r="F41" s="97"/>
      <c r="G41" s="95"/>
      <c r="H41" s="95"/>
      <c r="I41" s="96"/>
    </row>
    <row r="42" spans="2:11" x14ac:dyDescent="0.25">
      <c r="B42" s="90" t="s">
        <v>136</v>
      </c>
      <c r="C42" s="95">
        <f t="shared" ref="C42:F42" si="20">C43</f>
        <v>0</v>
      </c>
      <c r="D42" s="95">
        <f t="shared" si="20"/>
        <v>637</v>
      </c>
      <c r="E42" s="95">
        <f t="shared" si="20"/>
        <v>637</v>
      </c>
      <c r="F42" s="95">
        <f t="shared" si="20"/>
        <v>0</v>
      </c>
      <c r="G42" s="95">
        <v>0</v>
      </c>
      <c r="H42" s="95">
        <f t="shared" si="5"/>
        <v>0</v>
      </c>
      <c r="I42" s="56"/>
      <c r="J42" s="88"/>
    </row>
    <row r="43" spans="2:11" ht="15" customHeight="1" x14ac:dyDescent="0.25">
      <c r="B43" s="24" t="s">
        <v>137</v>
      </c>
      <c r="C43" s="92">
        <v>0</v>
      </c>
      <c r="D43" s="92">
        <v>637</v>
      </c>
      <c r="E43" s="92">
        <v>637</v>
      </c>
      <c r="F43" s="92">
        <v>0</v>
      </c>
      <c r="G43" s="95">
        <v>0</v>
      </c>
      <c r="H43" s="95">
        <f t="shared" si="5"/>
        <v>0</v>
      </c>
      <c r="I43" s="93"/>
      <c r="J43" s="89"/>
      <c r="K43" s="33"/>
    </row>
    <row r="44" spans="2:11" x14ac:dyDescent="0.25">
      <c r="B44" s="24"/>
      <c r="C44" s="94"/>
      <c r="D44" s="94"/>
      <c r="E44" s="94"/>
      <c r="F44" s="94"/>
      <c r="G44" s="95"/>
      <c r="H44" s="95"/>
      <c r="I44" s="93"/>
      <c r="J44" s="89"/>
      <c r="K44" s="33"/>
    </row>
    <row r="45" spans="2:11" x14ac:dyDescent="0.25">
      <c r="B45" s="90" t="s">
        <v>138</v>
      </c>
      <c r="C45" s="94">
        <f t="shared" ref="C45" si="21">C46+C47+C49</f>
        <v>128968.57</v>
      </c>
      <c r="D45" s="94">
        <f t="shared" ref="D45:F45" si="22">D46+D47+D49</f>
        <v>89</v>
      </c>
      <c r="E45" s="94">
        <f t="shared" si="22"/>
        <v>89</v>
      </c>
      <c r="F45" s="94">
        <f t="shared" si="22"/>
        <v>23215.78</v>
      </c>
      <c r="G45" s="95">
        <f t="shared" si="4"/>
        <v>18.001114535115025</v>
      </c>
      <c r="H45" s="95">
        <f t="shared" si="5"/>
        <v>26085.146067415728</v>
      </c>
      <c r="I45" s="93"/>
      <c r="J45" s="89"/>
      <c r="K45" s="33"/>
    </row>
    <row r="46" spans="2:11" x14ac:dyDescent="0.25">
      <c r="B46" s="14" t="s">
        <v>143</v>
      </c>
      <c r="C46" s="97"/>
      <c r="D46" s="97">
        <v>89</v>
      </c>
      <c r="E46" s="97">
        <v>89</v>
      </c>
      <c r="F46" s="97"/>
      <c r="G46" s="95">
        <v>0</v>
      </c>
      <c r="H46" s="95">
        <f t="shared" si="5"/>
        <v>0</v>
      </c>
      <c r="I46" s="56"/>
      <c r="J46" s="88"/>
    </row>
    <row r="47" spans="2:11" x14ac:dyDescent="0.25">
      <c r="B47" s="24" t="s">
        <v>139</v>
      </c>
      <c r="C47" s="97"/>
      <c r="D47" s="97">
        <f t="shared" ref="D47:E47" si="23">D48</f>
        <v>0</v>
      </c>
      <c r="E47" s="97">
        <f t="shared" si="23"/>
        <v>0</v>
      </c>
      <c r="F47" s="97"/>
      <c r="G47" s="95">
        <v>0</v>
      </c>
      <c r="H47" s="95">
        <v>0</v>
      </c>
      <c r="I47" s="56"/>
      <c r="J47" s="88"/>
    </row>
    <row r="48" spans="2:11" x14ac:dyDescent="0.25">
      <c r="B48" s="24" t="s">
        <v>215</v>
      </c>
      <c r="C48" s="97"/>
      <c r="D48" s="97"/>
      <c r="E48" s="97"/>
      <c r="F48" s="97"/>
      <c r="G48" s="95">
        <v>0</v>
      </c>
      <c r="H48" s="95">
        <v>0</v>
      </c>
      <c r="I48" s="56"/>
      <c r="J48" s="88"/>
    </row>
    <row r="49" spans="2:10" x14ac:dyDescent="0.25">
      <c r="B49" s="91" t="s">
        <v>146</v>
      </c>
      <c r="C49" s="97">
        <f t="shared" ref="C49:F49" si="24">C50</f>
        <v>128968.57</v>
      </c>
      <c r="D49" s="97">
        <f t="shared" si="24"/>
        <v>0</v>
      </c>
      <c r="E49" s="97">
        <f t="shared" si="24"/>
        <v>0</v>
      </c>
      <c r="F49" s="97">
        <f t="shared" si="24"/>
        <v>23215.78</v>
      </c>
      <c r="G49" s="95">
        <f t="shared" si="4"/>
        <v>18.001114535115025</v>
      </c>
      <c r="H49" s="95">
        <v>0</v>
      </c>
      <c r="I49" s="56"/>
      <c r="J49" s="88"/>
    </row>
    <row r="50" spans="2:10" ht="25.5" x14ac:dyDescent="0.25">
      <c r="B50" s="91" t="s">
        <v>214</v>
      </c>
      <c r="C50" s="97">
        <v>128968.57</v>
      </c>
      <c r="D50" s="97">
        <v>0</v>
      </c>
      <c r="E50" s="97">
        <v>0</v>
      </c>
      <c r="F50" s="97">
        <v>23215.78</v>
      </c>
      <c r="G50" s="95">
        <f t="shared" si="4"/>
        <v>18.001114535115025</v>
      </c>
      <c r="H50" s="95">
        <v>0</v>
      </c>
      <c r="I50" s="56"/>
      <c r="J50" s="88"/>
    </row>
    <row r="51" spans="2:10" x14ac:dyDescent="0.25">
      <c r="B51" s="24"/>
      <c r="C51" s="97"/>
      <c r="D51" s="97"/>
      <c r="E51" s="97"/>
      <c r="F51" s="97"/>
      <c r="G51" s="95"/>
      <c r="H51" s="95"/>
      <c r="I51" s="56"/>
      <c r="J51" s="88"/>
    </row>
    <row r="52" spans="2:10" x14ac:dyDescent="0.25">
      <c r="B52" s="90" t="s">
        <v>140</v>
      </c>
      <c r="C52" s="95">
        <f t="shared" ref="C52:F52" si="25">C53</f>
        <v>4628.16</v>
      </c>
      <c r="D52" s="95">
        <f t="shared" si="25"/>
        <v>929</v>
      </c>
      <c r="E52" s="95">
        <f t="shared" si="25"/>
        <v>929</v>
      </c>
      <c r="F52" s="95">
        <f t="shared" si="25"/>
        <v>1245.5999999999999</v>
      </c>
      <c r="G52" s="95">
        <f t="shared" si="4"/>
        <v>26.913503422526446</v>
      </c>
      <c r="H52" s="95">
        <f t="shared" si="5"/>
        <v>134.07965554359524</v>
      </c>
      <c r="I52" s="56"/>
      <c r="J52" s="88"/>
    </row>
    <row r="53" spans="2:10" x14ac:dyDescent="0.25">
      <c r="B53" s="24" t="s">
        <v>141</v>
      </c>
      <c r="C53" s="97">
        <v>4628.16</v>
      </c>
      <c r="D53" s="97">
        <v>929</v>
      </c>
      <c r="E53" s="97">
        <v>929</v>
      </c>
      <c r="F53" s="97">
        <v>1245.5999999999999</v>
      </c>
      <c r="G53" s="97">
        <f t="shared" si="4"/>
        <v>26.913503422526446</v>
      </c>
      <c r="H53" s="97">
        <f t="shared" si="5"/>
        <v>134.07965554359524</v>
      </c>
      <c r="I53" s="56"/>
      <c r="J53" s="88"/>
    </row>
    <row r="54" spans="2:10" x14ac:dyDescent="0.25">
      <c r="C54" s="88"/>
      <c r="D54" s="88"/>
      <c r="E54" s="88"/>
      <c r="F54" s="88"/>
      <c r="G54" s="88"/>
      <c r="H54" s="88"/>
      <c r="I54" s="88"/>
      <c r="J54" s="88"/>
    </row>
    <row r="58" spans="2:10" x14ac:dyDescent="0.25">
      <c r="C58" t="s">
        <v>203</v>
      </c>
    </row>
  </sheetData>
  <mergeCells count="1">
    <mergeCell ref="B2:H2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4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44" t="s">
        <v>46</v>
      </c>
      <c r="C2" s="144"/>
      <c r="D2" s="144"/>
      <c r="E2" s="144"/>
      <c r="F2" s="144"/>
      <c r="G2" s="144"/>
      <c r="H2" s="144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36" t="s">
        <v>8</v>
      </c>
      <c r="C4" s="36" t="s">
        <v>199</v>
      </c>
      <c r="D4" s="36" t="s">
        <v>209</v>
      </c>
      <c r="E4" s="36" t="s">
        <v>210</v>
      </c>
      <c r="F4" s="36" t="s">
        <v>213</v>
      </c>
      <c r="G4" s="36" t="s">
        <v>29</v>
      </c>
      <c r="H4" s="36" t="s">
        <v>59</v>
      </c>
    </row>
    <row r="5" spans="2:8" x14ac:dyDescent="0.25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42</v>
      </c>
      <c r="H5" s="38" t="s">
        <v>43</v>
      </c>
    </row>
    <row r="6" spans="2:8" ht="15.75" customHeight="1" x14ac:dyDescent="0.25">
      <c r="B6" s="10" t="s">
        <v>57</v>
      </c>
      <c r="C6" s="61">
        <f t="shared" ref="C6:F6" si="0">C7</f>
        <v>641672.63</v>
      </c>
      <c r="D6" s="61">
        <f t="shared" si="0"/>
        <v>1375935</v>
      </c>
      <c r="E6" s="61">
        <f t="shared" si="0"/>
        <v>1355935</v>
      </c>
      <c r="F6" s="61">
        <f t="shared" si="0"/>
        <v>617610.98</v>
      </c>
      <c r="G6" s="62">
        <f>F6/C6*100</f>
        <v>96.250167316626857</v>
      </c>
      <c r="H6" s="62">
        <f>F6/E6*100</f>
        <v>45.548715830773595</v>
      </c>
    </row>
    <row r="7" spans="2:8" ht="15.75" customHeight="1" x14ac:dyDescent="0.25">
      <c r="B7" s="10" t="s">
        <v>147</v>
      </c>
      <c r="C7" s="61">
        <f t="shared" ref="C7" si="1">C8+C9+C10</f>
        <v>641672.63</v>
      </c>
      <c r="D7" s="61">
        <f t="shared" ref="D7:F7" si="2">D8+D9+D10</f>
        <v>1375935</v>
      </c>
      <c r="E7" s="61">
        <f t="shared" si="2"/>
        <v>1355935</v>
      </c>
      <c r="F7" s="61">
        <f t="shared" si="2"/>
        <v>617610.98</v>
      </c>
      <c r="G7" s="62">
        <f t="shared" ref="G7:G10" si="3">F7/C7*100</f>
        <v>96.250167316626857</v>
      </c>
      <c r="H7" s="62">
        <f t="shared" ref="H7:H8" si="4">F7/E7*100</f>
        <v>45.548715830773595</v>
      </c>
    </row>
    <row r="8" spans="2:8" x14ac:dyDescent="0.25">
      <c r="B8" s="101" t="s">
        <v>148</v>
      </c>
      <c r="C8" s="62">
        <v>512704.06</v>
      </c>
      <c r="D8" s="61">
        <v>1375935</v>
      </c>
      <c r="E8" s="61">
        <v>1355935</v>
      </c>
      <c r="F8" s="62">
        <v>594047.19999999995</v>
      </c>
      <c r="G8" s="62">
        <f t="shared" si="3"/>
        <v>115.86551508876288</v>
      </c>
      <c r="H8" s="62">
        <f t="shared" si="4"/>
        <v>43.810890640038053</v>
      </c>
    </row>
    <row r="9" spans="2:8" ht="38.25" x14ac:dyDescent="0.25">
      <c r="B9" s="102" t="s">
        <v>149</v>
      </c>
      <c r="C9" s="62"/>
      <c r="D9" s="61">
        <v>0</v>
      </c>
      <c r="E9" s="61">
        <v>0</v>
      </c>
      <c r="F9" s="62"/>
      <c r="G9" s="62">
        <v>0</v>
      </c>
      <c r="H9" s="62">
        <v>0</v>
      </c>
    </row>
    <row r="10" spans="2:8" ht="25.5" x14ac:dyDescent="0.25">
      <c r="B10" s="100" t="s">
        <v>150</v>
      </c>
      <c r="C10" s="62">
        <v>128968.57</v>
      </c>
      <c r="D10" s="61">
        <v>0</v>
      </c>
      <c r="E10" s="61">
        <v>0</v>
      </c>
      <c r="F10" s="62">
        <v>23563.78</v>
      </c>
      <c r="G10" s="62">
        <f t="shared" si="3"/>
        <v>18.270947720053034</v>
      </c>
      <c r="H10" s="62">
        <v>0</v>
      </c>
    </row>
    <row r="12" spans="2:8" x14ac:dyDescent="0.25">
      <c r="B12" s="33"/>
      <c r="C12" s="33"/>
      <c r="D12" s="33"/>
      <c r="E12" s="33"/>
      <c r="F12" s="33"/>
      <c r="G12" s="33"/>
      <c r="H12" s="33"/>
    </row>
    <row r="13" spans="2:8" x14ac:dyDescent="0.25">
      <c r="B13" s="33"/>
      <c r="C13" s="33"/>
      <c r="D13" s="33"/>
      <c r="E13" s="33"/>
      <c r="F13" s="33"/>
      <c r="G13" s="33"/>
      <c r="H13" s="33"/>
    </row>
    <row r="14" spans="2:8" x14ac:dyDescent="0.25">
      <c r="B14" s="33"/>
      <c r="C14" s="33"/>
      <c r="D14" s="33"/>
      <c r="E14" s="33"/>
      <c r="F14" s="33"/>
      <c r="G14" s="33"/>
      <c r="H14" s="33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topLeftCell="A5" workbookViewId="0">
      <selection activeCell="G7" sqref="G7:L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44" t="s">
        <v>12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44" t="s">
        <v>62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2:12" ht="15.75" customHeight="1" x14ac:dyDescent="0.25">
      <c r="B5" s="144" t="s">
        <v>47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59" t="s">
        <v>8</v>
      </c>
      <c r="C7" s="160"/>
      <c r="D7" s="160"/>
      <c r="E7" s="160"/>
      <c r="F7" s="161"/>
      <c r="G7" s="36" t="s">
        <v>28</v>
      </c>
      <c r="H7" s="36" t="s">
        <v>193</v>
      </c>
      <c r="I7" s="36" t="s">
        <v>194</v>
      </c>
      <c r="J7" s="36" t="s">
        <v>197</v>
      </c>
      <c r="K7" s="36" t="s">
        <v>29</v>
      </c>
      <c r="L7" s="36" t="s">
        <v>59</v>
      </c>
    </row>
    <row r="8" spans="2:12" x14ac:dyDescent="0.25">
      <c r="B8" s="159">
        <v>1</v>
      </c>
      <c r="C8" s="160"/>
      <c r="D8" s="160"/>
      <c r="E8" s="160"/>
      <c r="F8" s="161"/>
      <c r="G8" s="39">
        <v>2</v>
      </c>
      <c r="H8" s="39">
        <v>3</v>
      </c>
      <c r="I8" s="39">
        <v>4</v>
      </c>
      <c r="J8" s="39">
        <v>5</v>
      </c>
      <c r="K8" s="39" t="s">
        <v>42</v>
      </c>
      <c r="L8" s="39" t="s">
        <v>43</v>
      </c>
    </row>
    <row r="9" spans="2:12" ht="25.5" x14ac:dyDescent="0.25">
      <c r="B9" s="10">
        <v>8</v>
      </c>
      <c r="C9" s="10"/>
      <c r="D9" s="10"/>
      <c r="E9" s="10"/>
      <c r="F9" s="10" t="s">
        <v>9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</row>
    <row r="10" spans="2:12" x14ac:dyDescent="0.25">
      <c r="B10" s="10"/>
      <c r="C10" s="14">
        <v>84</v>
      </c>
      <c r="D10" s="14"/>
      <c r="E10" s="14"/>
      <c r="F10" s="14" t="s">
        <v>14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</row>
    <row r="11" spans="2:12" ht="51" x14ac:dyDescent="0.25">
      <c r="B11" s="11"/>
      <c r="C11" s="11"/>
      <c r="D11" s="11">
        <v>841</v>
      </c>
      <c r="E11" s="11"/>
      <c r="F11" s="25" t="s">
        <v>48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</row>
    <row r="12" spans="2:12" ht="25.5" x14ac:dyDescent="0.25">
      <c r="B12" s="11"/>
      <c r="C12" s="11"/>
      <c r="D12" s="11"/>
      <c r="E12" s="11">
        <v>8413</v>
      </c>
      <c r="F12" s="25" t="s">
        <v>49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</row>
    <row r="13" spans="2:12" x14ac:dyDescent="0.25">
      <c r="B13" s="11"/>
      <c r="C13" s="11"/>
      <c r="D13" s="11"/>
      <c r="E13" s="12" t="s">
        <v>21</v>
      </c>
      <c r="F13" s="16"/>
      <c r="G13" s="61"/>
      <c r="H13" s="61"/>
      <c r="I13" s="61"/>
      <c r="J13" s="61"/>
      <c r="K13" s="61"/>
      <c r="L13" s="61"/>
    </row>
    <row r="14" spans="2:12" ht="25.5" x14ac:dyDescent="0.25">
      <c r="B14" s="13">
        <v>5</v>
      </c>
      <c r="C14" s="13"/>
      <c r="D14" s="13"/>
      <c r="E14" s="13"/>
      <c r="F14" s="17" t="s">
        <v>10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</row>
    <row r="15" spans="2:12" ht="25.5" x14ac:dyDescent="0.25">
      <c r="B15" s="14"/>
      <c r="C15" s="14">
        <v>54</v>
      </c>
      <c r="D15" s="14"/>
      <c r="E15" s="14"/>
      <c r="F15" s="18" t="s">
        <v>15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</row>
    <row r="16" spans="2:12" ht="63.75" x14ac:dyDescent="0.25">
      <c r="B16" s="14"/>
      <c r="C16" s="14"/>
      <c r="D16" s="14">
        <v>541</v>
      </c>
      <c r="E16" s="25"/>
      <c r="F16" s="25" t="s">
        <v>50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</row>
    <row r="17" spans="2:12" ht="38.25" x14ac:dyDescent="0.25">
      <c r="B17" s="14"/>
      <c r="C17" s="14"/>
      <c r="D17" s="14"/>
      <c r="E17" s="25">
        <v>5413</v>
      </c>
      <c r="F17" s="25" t="s">
        <v>51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</row>
    <row r="18" spans="2:12" x14ac:dyDescent="0.25">
      <c r="B18" s="15"/>
      <c r="C18" s="13"/>
      <c r="D18" s="13"/>
      <c r="E18" s="13"/>
      <c r="F18" s="17" t="s">
        <v>21</v>
      </c>
      <c r="G18" s="8"/>
      <c r="H18" s="8"/>
      <c r="I18" s="8"/>
      <c r="J18" s="30"/>
      <c r="K18" s="30"/>
      <c r="L18" s="30"/>
    </row>
    <row r="20" spans="2:12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2" x14ac:dyDescent="0.25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2:12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E18" sqref="E1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44" t="s">
        <v>52</v>
      </c>
      <c r="C2" s="144"/>
      <c r="D2" s="144"/>
      <c r="E2" s="144"/>
      <c r="F2" s="144"/>
      <c r="G2" s="144"/>
      <c r="H2" s="144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36" t="s">
        <v>8</v>
      </c>
      <c r="C4" s="36" t="s">
        <v>28</v>
      </c>
      <c r="D4" s="36" t="s">
        <v>193</v>
      </c>
      <c r="E4" s="36" t="s">
        <v>194</v>
      </c>
      <c r="F4" s="36" t="s">
        <v>197</v>
      </c>
      <c r="G4" s="36" t="s">
        <v>29</v>
      </c>
      <c r="H4" s="36" t="s">
        <v>59</v>
      </c>
    </row>
    <row r="5" spans="2:8" x14ac:dyDescent="0.25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42</v>
      </c>
      <c r="H5" s="36" t="s">
        <v>43</v>
      </c>
    </row>
    <row r="6" spans="2:8" x14ac:dyDescent="0.25">
      <c r="B6" s="10" t="s">
        <v>54</v>
      </c>
      <c r="C6" s="61">
        <v>0</v>
      </c>
      <c r="D6" s="61">
        <v>0</v>
      </c>
      <c r="E6" s="110">
        <v>0</v>
      </c>
      <c r="F6" s="62">
        <v>0</v>
      </c>
      <c r="G6" s="62">
        <v>0</v>
      </c>
      <c r="H6" s="62">
        <v>0</v>
      </c>
    </row>
    <row r="7" spans="2:8" x14ac:dyDescent="0.25">
      <c r="B7" s="10" t="s">
        <v>18</v>
      </c>
      <c r="C7" s="61">
        <v>0</v>
      </c>
      <c r="D7" s="61">
        <v>0</v>
      </c>
      <c r="E7" s="110">
        <v>0</v>
      </c>
      <c r="F7" s="62">
        <v>0</v>
      </c>
      <c r="G7" s="62">
        <v>0</v>
      </c>
      <c r="H7" s="62">
        <v>0</v>
      </c>
    </row>
    <row r="8" spans="2:8" x14ac:dyDescent="0.25">
      <c r="B8" s="22" t="s">
        <v>19</v>
      </c>
      <c r="C8" s="61">
        <v>0</v>
      </c>
      <c r="D8" s="61">
        <v>0</v>
      </c>
      <c r="E8" s="110">
        <v>0</v>
      </c>
      <c r="F8" s="62">
        <v>0</v>
      </c>
      <c r="G8" s="62">
        <v>0</v>
      </c>
      <c r="H8" s="62">
        <v>0</v>
      </c>
    </row>
    <row r="9" spans="2:8" x14ac:dyDescent="0.25">
      <c r="B9" s="23" t="s">
        <v>20</v>
      </c>
      <c r="C9" s="61">
        <v>0</v>
      </c>
      <c r="D9" s="61">
        <v>0</v>
      </c>
      <c r="E9" s="110">
        <v>0</v>
      </c>
      <c r="F9" s="62">
        <v>0</v>
      </c>
      <c r="G9" s="62">
        <v>0</v>
      </c>
      <c r="H9" s="62">
        <v>0</v>
      </c>
    </row>
    <row r="10" spans="2:8" x14ac:dyDescent="0.25">
      <c r="B10" s="23" t="s">
        <v>21</v>
      </c>
      <c r="C10" s="8"/>
      <c r="D10" s="8"/>
      <c r="E10" s="8"/>
      <c r="F10" s="30"/>
      <c r="G10" s="30"/>
      <c r="H10" s="30"/>
    </row>
    <row r="11" spans="2:8" x14ac:dyDescent="0.25">
      <c r="B11" s="10" t="s">
        <v>22</v>
      </c>
      <c r="C11" s="61">
        <v>0</v>
      </c>
      <c r="D11" s="61">
        <v>0</v>
      </c>
      <c r="E11" s="110">
        <v>0</v>
      </c>
      <c r="F11" s="62">
        <v>0</v>
      </c>
      <c r="G11" s="62">
        <v>0</v>
      </c>
      <c r="H11" s="62">
        <v>0</v>
      </c>
    </row>
    <row r="12" spans="2:8" x14ac:dyDescent="0.25">
      <c r="B12" s="24" t="s">
        <v>23</v>
      </c>
      <c r="C12" s="61">
        <v>0</v>
      </c>
      <c r="D12" s="61">
        <v>0</v>
      </c>
      <c r="E12" s="110">
        <v>0</v>
      </c>
      <c r="F12" s="62">
        <v>0</v>
      </c>
      <c r="G12" s="62">
        <v>0</v>
      </c>
      <c r="H12" s="62">
        <v>0</v>
      </c>
    </row>
    <row r="13" spans="2:8" x14ac:dyDescent="0.25">
      <c r="B13" s="10" t="s">
        <v>24</v>
      </c>
      <c r="C13" s="61">
        <v>0</v>
      </c>
      <c r="D13" s="61">
        <v>0</v>
      </c>
      <c r="E13" s="110">
        <v>0</v>
      </c>
      <c r="F13" s="62">
        <v>0</v>
      </c>
      <c r="G13" s="62">
        <v>0</v>
      </c>
      <c r="H13" s="62">
        <v>0</v>
      </c>
    </row>
    <row r="14" spans="2:8" x14ac:dyDescent="0.25">
      <c r="B14" s="24" t="s">
        <v>25</v>
      </c>
      <c r="C14" s="61">
        <v>0</v>
      </c>
      <c r="D14" s="61">
        <v>0</v>
      </c>
      <c r="E14" s="110">
        <v>0</v>
      </c>
      <c r="F14" s="62">
        <v>0</v>
      </c>
      <c r="G14" s="62">
        <v>0</v>
      </c>
      <c r="H14" s="62">
        <v>0</v>
      </c>
    </row>
    <row r="15" spans="2:8" x14ac:dyDescent="0.25">
      <c r="B15" s="14" t="s">
        <v>16</v>
      </c>
      <c r="C15" s="8"/>
      <c r="D15" s="8"/>
      <c r="E15" s="9"/>
      <c r="F15" s="30"/>
      <c r="G15" s="30"/>
      <c r="H15" s="30"/>
    </row>
    <row r="16" spans="2:8" x14ac:dyDescent="0.25">
      <c r="B16" s="24"/>
      <c r="C16" s="8"/>
      <c r="D16" s="8"/>
      <c r="E16" s="9"/>
      <c r="F16" s="30"/>
      <c r="G16" s="30"/>
      <c r="H16" s="30"/>
    </row>
    <row r="17" spans="2:8" ht="15.75" customHeight="1" x14ac:dyDescent="0.25">
      <c r="B17" s="10" t="s">
        <v>55</v>
      </c>
      <c r="C17" s="61">
        <v>0</v>
      </c>
      <c r="D17" s="61">
        <v>0</v>
      </c>
      <c r="E17" s="110">
        <v>0</v>
      </c>
      <c r="F17" s="62">
        <v>0</v>
      </c>
      <c r="G17" s="62">
        <v>0</v>
      </c>
      <c r="H17" s="62">
        <v>0</v>
      </c>
    </row>
    <row r="18" spans="2:8" ht="15.75" customHeight="1" x14ac:dyDescent="0.25">
      <c r="B18" s="10" t="s">
        <v>18</v>
      </c>
      <c r="C18" s="61">
        <v>0</v>
      </c>
      <c r="D18" s="61">
        <v>0</v>
      </c>
      <c r="E18" s="110">
        <v>0</v>
      </c>
      <c r="F18" s="62">
        <v>0</v>
      </c>
      <c r="G18" s="62">
        <v>0</v>
      </c>
      <c r="H18" s="62">
        <v>0</v>
      </c>
    </row>
    <row r="19" spans="2:8" x14ac:dyDescent="0.25">
      <c r="B19" s="22" t="s">
        <v>19</v>
      </c>
      <c r="C19" s="61">
        <v>0</v>
      </c>
      <c r="D19" s="61">
        <v>0</v>
      </c>
      <c r="E19" s="110">
        <v>0</v>
      </c>
      <c r="F19" s="62">
        <v>0</v>
      </c>
      <c r="G19" s="62">
        <v>0</v>
      </c>
      <c r="H19" s="62">
        <v>0</v>
      </c>
    </row>
    <row r="20" spans="2:8" x14ac:dyDescent="0.25">
      <c r="B20" s="23" t="s">
        <v>20</v>
      </c>
      <c r="C20" s="61">
        <v>0</v>
      </c>
      <c r="D20" s="61">
        <v>0</v>
      </c>
      <c r="E20" s="110">
        <v>0</v>
      </c>
      <c r="F20" s="62">
        <v>0</v>
      </c>
      <c r="G20" s="62">
        <v>0</v>
      </c>
      <c r="H20" s="62">
        <v>0</v>
      </c>
    </row>
    <row r="21" spans="2:8" x14ac:dyDescent="0.25">
      <c r="B21" s="23" t="s">
        <v>21</v>
      </c>
      <c r="C21" s="8"/>
      <c r="D21" s="8"/>
      <c r="E21" s="8"/>
      <c r="F21" s="30"/>
      <c r="G21" s="30"/>
      <c r="H21" s="30"/>
    </row>
    <row r="22" spans="2:8" x14ac:dyDescent="0.25">
      <c r="B22" s="10" t="s">
        <v>22</v>
      </c>
      <c r="C22" s="61">
        <v>0</v>
      </c>
      <c r="D22" s="61">
        <v>0</v>
      </c>
      <c r="E22" s="110">
        <v>0</v>
      </c>
      <c r="F22" s="62">
        <v>0</v>
      </c>
      <c r="G22" s="62">
        <v>0</v>
      </c>
      <c r="H22" s="62">
        <v>0</v>
      </c>
    </row>
    <row r="23" spans="2:8" x14ac:dyDescent="0.25">
      <c r="B23" s="24" t="s">
        <v>23</v>
      </c>
      <c r="C23" s="61">
        <v>0</v>
      </c>
      <c r="D23" s="61">
        <v>0</v>
      </c>
      <c r="E23" s="110">
        <v>0</v>
      </c>
      <c r="F23" s="62">
        <v>0</v>
      </c>
      <c r="G23" s="62">
        <v>0</v>
      </c>
      <c r="H23" s="62">
        <v>0</v>
      </c>
    </row>
    <row r="24" spans="2:8" x14ac:dyDescent="0.25">
      <c r="B24" s="10" t="s">
        <v>24</v>
      </c>
      <c r="C24" s="61">
        <v>0</v>
      </c>
      <c r="D24" s="61">
        <v>0</v>
      </c>
      <c r="E24" s="110">
        <v>0</v>
      </c>
      <c r="F24" s="62">
        <v>0</v>
      </c>
      <c r="G24" s="62">
        <v>0</v>
      </c>
      <c r="H24" s="62">
        <v>0</v>
      </c>
    </row>
    <row r="25" spans="2:8" x14ac:dyDescent="0.25">
      <c r="B25" s="24" t="s">
        <v>25</v>
      </c>
      <c r="C25" s="61">
        <v>0</v>
      </c>
      <c r="D25" s="61">
        <v>0</v>
      </c>
      <c r="E25" s="110">
        <v>0</v>
      </c>
      <c r="F25" s="62">
        <v>0</v>
      </c>
      <c r="G25" s="62">
        <v>0</v>
      </c>
      <c r="H25" s="62">
        <v>0</v>
      </c>
    </row>
    <row r="26" spans="2:8" x14ac:dyDescent="0.25">
      <c r="B26" s="14" t="s">
        <v>16</v>
      </c>
      <c r="C26" s="8"/>
      <c r="D26" s="8"/>
      <c r="E26" s="9"/>
      <c r="F26" s="30"/>
      <c r="G26" s="30"/>
      <c r="H26" s="30"/>
    </row>
    <row r="28" spans="2:8" x14ac:dyDescent="0.25">
      <c r="B28" s="44"/>
      <c r="C28" s="44"/>
      <c r="D28" s="44"/>
      <c r="E28" s="44"/>
      <c r="F28" s="44"/>
      <c r="G28" s="44"/>
      <c r="H28" s="4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96"/>
  <sheetViews>
    <sheetView topLeftCell="A54" workbookViewId="0">
      <selection activeCell="B49" sqref="B49:D49"/>
    </sheetView>
  </sheetViews>
  <sheetFormatPr defaultRowHeight="15" x14ac:dyDescent="0.25"/>
  <cols>
    <col min="2" max="2" width="9" customWidth="1"/>
    <col min="3" max="3" width="8.42578125" bestFit="1" customWidth="1"/>
    <col min="4" max="4" width="25.42578125" customWidth="1"/>
    <col min="5" max="5" width="39" customWidth="1"/>
    <col min="6" max="8" width="24.28515625" customWidth="1"/>
    <col min="9" max="9" width="15.7109375" customWidth="1"/>
    <col min="10" max="10" width="24.28515625" customWidth="1"/>
  </cols>
  <sheetData>
    <row r="1" spans="2:10" ht="18" x14ac:dyDescent="0.25">
      <c r="B1" s="3"/>
      <c r="C1" s="3"/>
      <c r="D1" s="3"/>
      <c r="E1" s="3"/>
      <c r="F1" s="3"/>
      <c r="G1" s="3"/>
      <c r="H1" s="3"/>
      <c r="I1" s="4"/>
      <c r="J1" s="4"/>
    </row>
    <row r="2" spans="2:10" ht="18" customHeight="1" x14ac:dyDescent="0.25">
      <c r="B2" s="144" t="s">
        <v>11</v>
      </c>
      <c r="C2" s="144"/>
      <c r="D2" s="144"/>
      <c r="E2" s="144"/>
      <c r="F2" s="144"/>
      <c r="G2" s="144"/>
      <c r="H2" s="144"/>
      <c r="I2" s="144"/>
      <c r="J2" s="26"/>
    </row>
    <row r="3" spans="2:10" ht="18" x14ac:dyDescent="0.25">
      <c r="B3" s="3"/>
      <c r="C3" s="3"/>
      <c r="D3" s="3"/>
      <c r="E3" s="3"/>
      <c r="F3" s="3"/>
      <c r="G3" s="3"/>
      <c r="H3" s="3"/>
      <c r="I3" s="4"/>
      <c r="J3" s="4"/>
    </row>
    <row r="4" spans="2:10" ht="15.75" x14ac:dyDescent="0.25">
      <c r="B4" s="177" t="s">
        <v>65</v>
      </c>
      <c r="C4" s="177"/>
      <c r="D4" s="177"/>
      <c r="E4" s="177"/>
      <c r="F4" s="177"/>
      <c r="G4" s="177"/>
      <c r="H4" s="177"/>
      <c r="I4" s="177"/>
    </row>
    <row r="5" spans="2:10" ht="18" x14ac:dyDescent="0.25">
      <c r="B5" s="3"/>
      <c r="C5" s="3"/>
      <c r="D5" s="3"/>
      <c r="E5" s="3"/>
      <c r="F5" s="3"/>
      <c r="G5" s="3"/>
      <c r="H5" s="3"/>
      <c r="I5" s="4"/>
    </row>
    <row r="6" spans="2:10" ht="38.25" x14ac:dyDescent="0.25">
      <c r="B6" s="159" t="s">
        <v>8</v>
      </c>
      <c r="C6" s="160"/>
      <c r="D6" s="160"/>
      <c r="E6" s="161"/>
      <c r="F6" s="36" t="s">
        <v>216</v>
      </c>
      <c r="G6" s="36" t="s">
        <v>210</v>
      </c>
      <c r="H6" s="36" t="s">
        <v>213</v>
      </c>
      <c r="I6" s="36" t="s">
        <v>59</v>
      </c>
    </row>
    <row r="7" spans="2:10" s="40" customFormat="1" ht="11.25" x14ac:dyDescent="0.2">
      <c r="B7" s="156">
        <v>1</v>
      </c>
      <c r="C7" s="157"/>
      <c r="D7" s="157"/>
      <c r="E7" s="158"/>
      <c r="F7" s="38">
        <v>2</v>
      </c>
      <c r="G7" s="38">
        <v>3</v>
      </c>
      <c r="H7" s="38">
        <v>4</v>
      </c>
      <c r="I7" s="38" t="s">
        <v>53</v>
      </c>
    </row>
    <row r="8" spans="2:10" ht="30" customHeight="1" x14ac:dyDescent="0.25">
      <c r="B8" s="171" t="s">
        <v>153</v>
      </c>
      <c r="C8" s="172"/>
      <c r="D8" s="173"/>
      <c r="E8" s="116" t="s">
        <v>151</v>
      </c>
      <c r="F8" s="117">
        <f>F11+F47</f>
        <v>1375935</v>
      </c>
      <c r="G8" s="117">
        <f>G11+G47</f>
        <v>1355935</v>
      </c>
      <c r="H8" s="117">
        <f>H11+H47</f>
        <v>617610.98</v>
      </c>
      <c r="I8" s="118">
        <f>H8/G8*100</f>
        <v>45.548715830773595</v>
      </c>
    </row>
    <row r="9" spans="2:10" ht="30" customHeight="1" x14ac:dyDescent="0.25">
      <c r="B9" s="82" t="s">
        <v>155</v>
      </c>
      <c r="C9" s="103" t="s">
        <v>156</v>
      </c>
      <c r="D9" s="42"/>
      <c r="E9" s="42" t="s">
        <v>157</v>
      </c>
      <c r="F9" s="41"/>
      <c r="G9" s="41"/>
      <c r="H9" s="8"/>
      <c r="I9" s="73"/>
    </row>
    <row r="10" spans="2:10" ht="30" customHeight="1" x14ac:dyDescent="0.25">
      <c r="B10" s="162" t="s">
        <v>154</v>
      </c>
      <c r="C10" s="163"/>
      <c r="D10" s="164"/>
      <c r="E10" s="42" t="s">
        <v>152</v>
      </c>
      <c r="F10" s="41"/>
      <c r="G10" s="41"/>
      <c r="H10" s="8"/>
      <c r="I10" s="73"/>
    </row>
    <row r="11" spans="2:10" ht="30" customHeight="1" x14ac:dyDescent="0.25">
      <c r="B11" s="174" t="s">
        <v>161</v>
      </c>
      <c r="C11" s="175"/>
      <c r="D11" s="176"/>
      <c r="E11" s="113" t="s">
        <v>160</v>
      </c>
      <c r="F11" s="114">
        <f>F12+F31</f>
        <v>1375935</v>
      </c>
      <c r="G11" s="114">
        <f>G12+G31</f>
        <v>1355935</v>
      </c>
      <c r="H11" s="114">
        <f>H12+H31</f>
        <v>594047.19999999995</v>
      </c>
      <c r="I11" s="115">
        <f t="shared" ref="I11:I44" si="0">H11/G11*100</f>
        <v>43.810890640038053</v>
      </c>
    </row>
    <row r="12" spans="2:10" ht="30" customHeight="1" x14ac:dyDescent="0.25">
      <c r="B12" s="162" t="s">
        <v>182</v>
      </c>
      <c r="C12" s="163"/>
      <c r="D12" s="164"/>
      <c r="E12" s="107" t="s">
        <v>162</v>
      </c>
      <c r="F12" s="109">
        <f>F13+F19+F25</f>
        <v>1374917</v>
      </c>
      <c r="G12" s="109">
        <f>G13+G19+G25</f>
        <v>1354917</v>
      </c>
      <c r="H12" s="109">
        <f>H13+H19+H25</f>
        <v>592801.6</v>
      </c>
      <c r="I12" s="73">
        <f t="shared" si="0"/>
        <v>43.751875576142304</v>
      </c>
    </row>
    <row r="13" spans="2:10" ht="30" customHeight="1" x14ac:dyDescent="0.25">
      <c r="B13" s="162" t="s">
        <v>158</v>
      </c>
      <c r="C13" s="163"/>
      <c r="D13" s="164"/>
      <c r="E13" s="108" t="s">
        <v>159</v>
      </c>
      <c r="F13" s="109">
        <f>F14</f>
        <v>1374280</v>
      </c>
      <c r="G13" s="109">
        <f>G14</f>
        <v>1354280</v>
      </c>
      <c r="H13" s="109">
        <f t="shared" ref="H13" si="1">H14</f>
        <v>592801.6</v>
      </c>
      <c r="I13" s="73">
        <f t="shared" si="0"/>
        <v>43.772454736095931</v>
      </c>
    </row>
    <row r="14" spans="2:10" ht="30" customHeight="1" x14ac:dyDescent="0.25">
      <c r="B14" s="106">
        <v>3</v>
      </c>
      <c r="C14" s="104"/>
      <c r="D14" s="107"/>
      <c r="E14" s="108" t="s">
        <v>163</v>
      </c>
      <c r="F14" s="109">
        <f>F15+F16+F17+F18</f>
        <v>1374280</v>
      </c>
      <c r="G14" s="109">
        <f>G15+G16+G17+G18</f>
        <v>1354280</v>
      </c>
      <c r="H14" s="109">
        <f>H15+H16+H17+H18</f>
        <v>592801.6</v>
      </c>
      <c r="I14" s="73">
        <f t="shared" si="0"/>
        <v>43.772454736095931</v>
      </c>
    </row>
    <row r="15" spans="2:10" ht="30" customHeight="1" x14ac:dyDescent="0.25">
      <c r="B15" s="82"/>
      <c r="C15" s="83">
        <v>31</v>
      </c>
      <c r="D15" s="42"/>
      <c r="E15" s="45" t="s">
        <v>164</v>
      </c>
      <c r="F15" s="105">
        <v>1056000</v>
      </c>
      <c r="G15" s="105">
        <v>1056000</v>
      </c>
      <c r="H15" s="61">
        <v>486742.91</v>
      </c>
      <c r="I15" s="73">
        <f t="shared" si="0"/>
        <v>46.093078598484844</v>
      </c>
    </row>
    <row r="16" spans="2:10" ht="30" customHeight="1" x14ac:dyDescent="0.25">
      <c r="B16" s="82"/>
      <c r="C16" s="83">
        <v>32</v>
      </c>
      <c r="D16" s="42"/>
      <c r="E16" s="45" t="s">
        <v>165</v>
      </c>
      <c r="F16" s="105">
        <v>293130</v>
      </c>
      <c r="G16" s="105">
        <v>273130</v>
      </c>
      <c r="H16" s="61">
        <v>100525.92</v>
      </c>
      <c r="I16" s="73">
        <f t="shared" si="0"/>
        <v>36.805155054369713</v>
      </c>
    </row>
    <row r="17" spans="2:9" ht="30" customHeight="1" x14ac:dyDescent="0.25">
      <c r="B17" s="82"/>
      <c r="C17" s="83">
        <v>34</v>
      </c>
      <c r="D17" s="42"/>
      <c r="E17" s="45" t="s">
        <v>166</v>
      </c>
      <c r="F17" s="105">
        <v>1150</v>
      </c>
      <c r="G17" s="105">
        <v>1150</v>
      </c>
      <c r="H17" s="61">
        <v>491.23</v>
      </c>
      <c r="I17" s="73">
        <f t="shared" si="0"/>
        <v>42.715652173913043</v>
      </c>
    </row>
    <row r="18" spans="2:9" ht="37.5" customHeight="1" x14ac:dyDescent="0.25">
      <c r="B18" s="82"/>
      <c r="C18" s="83">
        <v>37</v>
      </c>
      <c r="D18" s="42"/>
      <c r="E18" s="45" t="s">
        <v>167</v>
      </c>
      <c r="F18" s="105">
        <v>24000</v>
      </c>
      <c r="G18" s="105">
        <v>24000</v>
      </c>
      <c r="H18" s="61">
        <v>5041.54</v>
      </c>
      <c r="I18" s="73">
        <f t="shared" si="0"/>
        <v>21.006416666666667</v>
      </c>
    </row>
    <row r="19" spans="2:9" ht="30" customHeight="1" x14ac:dyDescent="0.25">
      <c r="B19" s="162" t="s">
        <v>183</v>
      </c>
      <c r="C19" s="163"/>
      <c r="D19" s="164"/>
      <c r="E19" s="108" t="s">
        <v>173</v>
      </c>
      <c r="F19" s="109">
        <f>F20</f>
        <v>637</v>
      </c>
      <c r="G19" s="109">
        <f>G20</f>
        <v>637</v>
      </c>
      <c r="H19" s="109">
        <f>H20</f>
        <v>0</v>
      </c>
      <c r="I19" s="73">
        <f t="shared" si="0"/>
        <v>0</v>
      </c>
    </row>
    <row r="20" spans="2:9" ht="30" customHeight="1" x14ac:dyDescent="0.25">
      <c r="B20" s="106">
        <v>3</v>
      </c>
      <c r="C20" s="104"/>
      <c r="D20" s="107"/>
      <c r="E20" s="108" t="s">
        <v>163</v>
      </c>
      <c r="F20" s="109">
        <f>F21+F22+F23+F24</f>
        <v>637</v>
      </c>
      <c r="G20" s="109">
        <f>G21+G22+G23+G24</f>
        <v>637</v>
      </c>
      <c r="H20" s="109">
        <f>H21+H22+H23+H24</f>
        <v>0</v>
      </c>
      <c r="I20" s="73">
        <f t="shared" si="0"/>
        <v>0</v>
      </c>
    </row>
    <row r="21" spans="2:9" ht="30" customHeight="1" x14ac:dyDescent="0.25">
      <c r="B21" s="82"/>
      <c r="C21" s="83">
        <v>31</v>
      </c>
      <c r="D21" s="42"/>
      <c r="E21" s="45" t="s">
        <v>164</v>
      </c>
      <c r="F21" s="105">
        <v>0</v>
      </c>
      <c r="G21" s="105">
        <v>0</v>
      </c>
      <c r="H21" s="61">
        <v>0</v>
      </c>
      <c r="I21" s="73">
        <v>0</v>
      </c>
    </row>
    <row r="22" spans="2:9" ht="30" customHeight="1" x14ac:dyDescent="0.25">
      <c r="B22" s="82"/>
      <c r="C22" s="83">
        <v>32</v>
      </c>
      <c r="D22" s="42"/>
      <c r="E22" s="45" t="s">
        <v>165</v>
      </c>
      <c r="F22" s="105">
        <v>637</v>
      </c>
      <c r="G22" s="105">
        <v>637</v>
      </c>
      <c r="H22" s="61">
        <v>0</v>
      </c>
      <c r="I22" s="73">
        <f t="shared" si="0"/>
        <v>0</v>
      </c>
    </row>
    <row r="23" spans="2:9" ht="30" customHeight="1" x14ac:dyDescent="0.25">
      <c r="B23" s="82"/>
      <c r="C23" s="83">
        <v>34</v>
      </c>
      <c r="D23" s="42"/>
      <c r="E23" s="45" t="s">
        <v>166</v>
      </c>
      <c r="F23" s="105">
        <v>0</v>
      </c>
      <c r="G23" s="105">
        <v>0</v>
      </c>
      <c r="H23" s="61">
        <v>0</v>
      </c>
      <c r="I23" s="73">
        <v>0</v>
      </c>
    </row>
    <row r="24" spans="2:9" ht="39" customHeight="1" x14ac:dyDescent="0.25">
      <c r="B24" s="82"/>
      <c r="C24" s="83">
        <v>37</v>
      </c>
      <c r="D24" s="42"/>
      <c r="E24" s="45" t="s">
        <v>167</v>
      </c>
      <c r="F24" s="105">
        <v>0</v>
      </c>
      <c r="G24" s="105">
        <v>0</v>
      </c>
      <c r="H24" s="61">
        <v>0</v>
      </c>
      <c r="I24" s="73">
        <v>0</v>
      </c>
    </row>
    <row r="25" spans="2:9" ht="30" customHeight="1" x14ac:dyDescent="0.25">
      <c r="B25" s="162" t="s">
        <v>184</v>
      </c>
      <c r="C25" s="163"/>
      <c r="D25" s="164"/>
      <c r="E25" s="108" t="s">
        <v>172</v>
      </c>
      <c r="F25" s="109">
        <f>F26</f>
        <v>0</v>
      </c>
      <c r="G25" s="109">
        <f>G26</f>
        <v>0</v>
      </c>
      <c r="H25" s="109">
        <f>H26</f>
        <v>0</v>
      </c>
      <c r="I25" s="73">
        <v>0</v>
      </c>
    </row>
    <row r="26" spans="2:9" ht="30" customHeight="1" x14ac:dyDescent="0.25">
      <c r="B26" s="106">
        <v>3</v>
      </c>
      <c r="C26" s="104"/>
      <c r="D26" s="107"/>
      <c r="E26" s="108" t="s">
        <v>163</v>
      </c>
      <c r="F26" s="109">
        <f>F27+F28+F29+F30</f>
        <v>0</v>
      </c>
      <c r="G26" s="109">
        <f>G27+G28+G29+G30</f>
        <v>0</v>
      </c>
      <c r="H26" s="109">
        <f>H27+H28+H29+H30</f>
        <v>0</v>
      </c>
      <c r="I26" s="73">
        <v>0</v>
      </c>
    </row>
    <row r="27" spans="2:9" ht="30" customHeight="1" x14ac:dyDescent="0.25">
      <c r="B27" s="82"/>
      <c r="C27" s="83">
        <v>31</v>
      </c>
      <c r="D27" s="42"/>
      <c r="E27" s="45" t="s">
        <v>164</v>
      </c>
      <c r="F27" s="105">
        <v>0</v>
      </c>
      <c r="G27" s="105">
        <v>0</v>
      </c>
      <c r="H27" s="61">
        <v>0</v>
      </c>
      <c r="I27" s="73">
        <v>0</v>
      </c>
    </row>
    <row r="28" spans="2:9" ht="30" customHeight="1" x14ac:dyDescent="0.25">
      <c r="B28" s="82"/>
      <c r="C28" s="83">
        <v>32</v>
      </c>
      <c r="D28" s="42"/>
      <c r="E28" s="45" t="s">
        <v>165</v>
      </c>
      <c r="F28" s="105"/>
      <c r="G28" s="105"/>
      <c r="H28" s="61">
        <v>0</v>
      </c>
      <c r="I28" s="73">
        <v>0</v>
      </c>
    </row>
    <row r="29" spans="2:9" ht="30" customHeight="1" x14ac:dyDescent="0.25">
      <c r="B29" s="82"/>
      <c r="C29" s="83">
        <v>34</v>
      </c>
      <c r="D29" s="42"/>
      <c r="E29" s="45" t="s">
        <v>166</v>
      </c>
      <c r="F29" s="105">
        <v>0</v>
      </c>
      <c r="G29" s="105">
        <v>0</v>
      </c>
      <c r="H29" s="61">
        <v>0</v>
      </c>
      <c r="I29" s="73">
        <v>0</v>
      </c>
    </row>
    <row r="30" spans="2:9" ht="37.5" customHeight="1" x14ac:dyDescent="0.25">
      <c r="B30" s="82"/>
      <c r="C30" s="83">
        <v>37</v>
      </c>
      <c r="D30" s="42"/>
      <c r="E30" s="45" t="s">
        <v>167</v>
      </c>
      <c r="F30" s="105">
        <v>0</v>
      </c>
      <c r="G30" s="105">
        <v>0</v>
      </c>
      <c r="H30" s="61">
        <v>0</v>
      </c>
      <c r="I30" s="73">
        <v>0</v>
      </c>
    </row>
    <row r="31" spans="2:9" ht="39.75" customHeight="1" x14ac:dyDescent="0.25">
      <c r="B31" s="162" t="s">
        <v>168</v>
      </c>
      <c r="C31" s="163"/>
      <c r="D31" s="164"/>
      <c r="E31" s="107" t="s">
        <v>169</v>
      </c>
      <c r="F31" s="109">
        <f>F32+F41</f>
        <v>1018</v>
      </c>
      <c r="G31" s="109">
        <f t="shared" ref="G31:H31" si="2">G32+G41</f>
        <v>1018</v>
      </c>
      <c r="H31" s="109">
        <f t="shared" si="2"/>
        <v>1245.5999999999999</v>
      </c>
      <c r="I31" s="73">
        <f t="shared" si="0"/>
        <v>122.35756385068761</v>
      </c>
    </row>
    <row r="32" spans="2:9" ht="30" customHeight="1" x14ac:dyDescent="0.25">
      <c r="B32" s="162" t="s">
        <v>170</v>
      </c>
      <c r="C32" s="163"/>
      <c r="D32" s="164"/>
      <c r="E32" s="108" t="s">
        <v>171</v>
      </c>
      <c r="F32" s="109">
        <f>F33+F38</f>
        <v>929</v>
      </c>
      <c r="G32" s="109">
        <f t="shared" ref="G32:H32" si="3">G33+G38</f>
        <v>929</v>
      </c>
      <c r="H32" s="109">
        <f t="shared" si="3"/>
        <v>1245.5999999999999</v>
      </c>
      <c r="I32" s="73">
        <f t="shared" si="0"/>
        <v>134.07965554359524</v>
      </c>
    </row>
    <row r="33" spans="2:9" ht="30" customHeight="1" x14ac:dyDescent="0.25">
      <c r="B33" s="106">
        <v>3</v>
      </c>
      <c r="C33" s="104"/>
      <c r="D33" s="107"/>
      <c r="E33" s="108" t="s">
        <v>163</v>
      </c>
      <c r="F33" s="109">
        <f>F34+F35+F36+F37</f>
        <v>929</v>
      </c>
      <c r="G33" s="109">
        <f>G34+G35+G36+G37</f>
        <v>929</v>
      </c>
      <c r="H33" s="109">
        <f>H34+H35+H36+H37</f>
        <v>545.80999999999995</v>
      </c>
      <c r="I33" s="73">
        <f t="shared" si="0"/>
        <v>58.752421959095791</v>
      </c>
    </row>
    <row r="34" spans="2:9" ht="30" customHeight="1" x14ac:dyDescent="0.25">
      <c r="B34" s="82"/>
      <c r="C34" s="83">
        <v>31</v>
      </c>
      <c r="D34" s="42"/>
      <c r="E34" s="45" t="s">
        <v>164</v>
      </c>
      <c r="F34" s="105">
        <v>0</v>
      </c>
      <c r="G34" s="105">
        <v>0</v>
      </c>
      <c r="H34" s="61">
        <v>0</v>
      </c>
      <c r="I34" s="73">
        <v>0</v>
      </c>
    </row>
    <row r="35" spans="2:9" ht="30" customHeight="1" x14ac:dyDescent="0.25">
      <c r="B35" s="82"/>
      <c r="C35" s="83">
        <v>32</v>
      </c>
      <c r="D35" s="42"/>
      <c r="E35" s="45" t="s">
        <v>165</v>
      </c>
      <c r="F35" s="105">
        <v>929</v>
      </c>
      <c r="G35" s="105">
        <v>929</v>
      </c>
      <c r="H35" s="61">
        <v>545.80999999999995</v>
      </c>
      <c r="I35" s="73">
        <f t="shared" si="0"/>
        <v>58.752421959095791</v>
      </c>
    </row>
    <row r="36" spans="2:9" ht="30" customHeight="1" x14ac:dyDescent="0.25">
      <c r="B36" s="82"/>
      <c r="C36" s="83">
        <v>34</v>
      </c>
      <c r="D36" s="42"/>
      <c r="E36" s="45" t="s">
        <v>166</v>
      </c>
      <c r="F36" s="105">
        <v>0</v>
      </c>
      <c r="G36" s="105">
        <v>0</v>
      </c>
      <c r="H36" s="61">
        <v>0</v>
      </c>
      <c r="I36" s="73">
        <v>0</v>
      </c>
    </row>
    <row r="37" spans="2:9" ht="48" customHeight="1" x14ac:dyDescent="0.25">
      <c r="B37" s="82"/>
      <c r="C37" s="83">
        <v>37</v>
      </c>
      <c r="D37" s="42"/>
      <c r="E37" s="45" t="s">
        <v>167</v>
      </c>
      <c r="F37" s="105">
        <v>0</v>
      </c>
      <c r="G37" s="105">
        <v>0</v>
      </c>
      <c r="H37" s="61">
        <v>0</v>
      </c>
      <c r="I37" s="73">
        <v>0</v>
      </c>
    </row>
    <row r="38" spans="2:9" ht="30" customHeight="1" x14ac:dyDescent="0.25">
      <c r="B38" s="106">
        <v>4</v>
      </c>
      <c r="C38" s="83"/>
      <c r="D38" s="42"/>
      <c r="E38" s="108" t="s">
        <v>185</v>
      </c>
      <c r="F38" s="109">
        <f>F39+F40</f>
        <v>0</v>
      </c>
      <c r="G38" s="109">
        <f t="shared" ref="G38:H38" si="4">G39+G40</f>
        <v>0</v>
      </c>
      <c r="H38" s="109">
        <f t="shared" si="4"/>
        <v>699.79</v>
      </c>
      <c r="I38" s="73">
        <v>0</v>
      </c>
    </row>
    <row r="39" spans="2:9" ht="30" customHeight="1" x14ac:dyDescent="0.25">
      <c r="B39" s="82"/>
      <c r="C39" s="83">
        <v>41</v>
      </c>
      <c r="D39" s="42"/>
      <c r="E39" s="45" t="s">
        <v>186</v>
      </c>
      <c r="F39" s="105"/>
      <c r="G39" s="105"/>
      <c r="H39" s="105">
        <v>0</v>
      </c>
      <c r="I39" s="73">
        <v>0</v>
      </c>
    </row>
    <row r="40" spans="2:9" ht="30" customHeight="1" x14ac:dyDescent="0.25">
      <c r="B40" s="82"/>
      <c r="C40" s="83">
        <v>42</v>
      </c>
      <c r="D40" s="42"/>
      <c r="E40" s="45" t="s">
        <v>187</v>
      </c>
      <c r="F40" s="105"/>
      <c r="G40" s="105"/>
      <c r="H40" s="105">
        <v>699.79</v>
      </c>
      <c r="I40" s="73">
        <v>0</v>
      </c>
    </row>
    <row r="41" spans="2:9" ht="30" customHeight="1" x14ac:dyDescent="0.25">
      <c r="B41" s="162" t="s">
        <v>184</v>
      </c>
      <c r="C41" s="163"/>
      <c r="D41" s="164"/>
      <c r="E41" s="108" t="s">
        <v>172</v>
      </c>
      <c r="F41" s="109">
        <f>F42</f>
        <v>89</v>
      </c>
      <c r="G41" s="109">
        <f>G42</f>
        <v>89</v>
      </c>
      <c r="H41" s="109">
        <f>H42</f>
        <v>0</v>
      </c>
      <c r="I41" s="73">
        <f t="shared" si="0"/>
        <v>0</v>
      </c>
    </row>
    <row r="42" spans="2:9" ht="30" customHeight="1" x14ac:dyDescent="0.25">
      <c r="B42" s="106">
        <v>3</v>
      </c>
      <c r="C42" s="104"/>
      <c r="D42" s="107"/>
      <c r="E42" s="108" t="s">
        <v>163</v>
      </c>
      <c r="F42" s="109">
        <f>F43+F44+F45+F46</f>
        <v>89</v>
      </c>
      <c r="G42" s="109">
        <f>G43+G44+G45+G46</f>
        <v>89</v>
      </c>
      <c r="H42" s="109">
        <f>H43+H44+H45+H46</f>
        <v>0</v>
      </c>
      <c r="I42" s="73">
        <f t="shared" si="0"/>
        <v>0</v>
      </c>
    </row>
    <row r="43" spans="2:9" ht="30" customHeight="1" x14ac:dyDescent="0.25">
      <c r="B43" s="82"/>
      <c r="C43" s="83">
        <v>31</v>
      </c>
      <c r="D43" s="42"/>
      <c r="E43" s="45" t="s">
        <v>164</v>
      </c>
      <c r="F43" s="105">
        <v>0</v>
      </c>
      <c r="G43" s="105">
        <v>0</v>
      </c>
      <c r="H43" s="61">
        <v>0</v>
      </c>
      <c r="I43" s="73">
        <v>0</v>
      </c>
    </row>
    <row r="44" spans="2:9" ht="30" customHeight="1" x14ac:dyDescent="0.25">
      <c r="B44" s="82"/>
      <c r="C44" s="83">
        <v>32</v>
      </c>
      <c r="D44" s="42"/>
      <c r="E44" s="45" t="s">
        <v>165</v>
      </c>
      <c r="F44" s="105">
        <v>89</v>
      </c>
      <c r="G44" s="105">
        <v>89</v>
      </c>
      <c r="H44" s="61">
        <v>0</v>
      </c>
      <c r="I44" s="73">
        <f t="shared" si="0"/>
        <v>0</v>
      </c>
    </row>
    <row r="45" spans="2:9" ht="30" customHeight="1" x14ac:dyDescent="0.25">
      <c r="B45" s="82"/>
      <c r="C45" s="83">
        <v>34</v>
      </c>
      <c r="D45" s="42"/>
      <c r="E45" s="45" t="s">
        <v>166</v>
      </c>
      <c r="F45" s="105">
        <v>0</v>
      </c>
      <c r="G45" s="105">
        <v>0</v>
      </c>
      <c r="H45" s="61">
        <v>0</v>
      </c>
      <c r="I45" s="73">
        <v>0</v>
      </c>
    </row>
    <row r="46" spans="2:9" ht="36" customHeight="1" x14ac:dyDescent="0.25">
      <c r="B46" s="82"/>
      <c r="C46" s="83">
        <v>37</v>
      </c>
      <c r="D46" s="42"/>
      <c r="E46" s="45" t="s">
        <v>167</v>
      </c>
      <c r="F46" s="105">
        <v>0</v>
      </c>
      <c r="G46" s="105">
        <v>0</v>
      </c>
      <c r="H46" s="61">
        <v>0</v>
      </c>
      <c r="I46" s="73">
        <v>0</v>
      </c>
    </row>
    <row r="47" spans="2:9" ht="30" customHeight="1" x14ac:dyDescent="0.25">
      <c r="B47" s="165" t="s">
        <v>174</v>
      </c>
      <c r="C47" s="166"/>
      <c r="D47" s="167"/>
      <c r="E47" s="111" t="s">
        <v>175</v>
      </c>
      <c r="F47" s="112">
        <f>F48+F67</f>
        <v>0</v>
      </c>
      <c r="G47" s="112">
        <f t="shared" ref="G47" si="5">G48+G67</f>
        <v>0</v>
      </c>
      <c r="H47" s="112">
        <f>H48+H67+H77+H87</f>
        <v>23563.78</v>
      </c>
      <c r="I47" s="125">
        <v>0</v>
      </c>
    </row>
    <row r="48" spans="2:9" ht="40.5" customHeight="1" x14ac:dyDescent="0.25">
      <c r="B48" s="168" t="s">
        <v>181</v>
      </c>
      <c r="C48" s="169"/>
      <c r="D48" s="170"/>
      <c r="E48" s="107" t="s">
        <v>176</v>
      </c>
      <c r="F48" s="109">
        <f>F49+F58</f>
        <v>0</v>
      </c>
      <c r="G48" s="109">
        <f>G49+G58</f>
        <v>0</v>
      </c>
      <c r="H48" s="73">
        <f>H49+H58</f>
        <v>0</v>
      </c>
      <c r="I48" s="73">
        <v>0</v>
      </c>
    </row>
    <row r="49" spans="2:9" ht="30" customHeight="1" x14ac:dyDescent="0.25">
      <c r="B49" s="162" t="s">
        <v>223</v>
      </c>
      <c r="C49" s="163"/>
      <c r="D49" s="164"/>
      <c r="E49" s="108" t="s">
        <v>191</v>
      </c>
      <c r="F49" s="109">
        <f>F50+F55</f>
        <v>0</v>
      </c>
      <c r="G49" s="109">
        <f t="shared" ref="G49:H49" si="6">G50+G55</f>
        <v>0</v>
      </c>
      <c r="H49" s="109">
        <f t="shared" si="6"/>
        <v>0</v>
      </c>
      <c r="I49" s="73">
        <v>0</v>
      </c>
    </row>
    <row r="50" spans="2:9" ht="30" customHeight="1" x14ac:dyDescent="0.25">
      <c r="B50" s="106">
        <v>3</v>
      </c>
      <c r="C50" s="104"/>
      <c r="D50" s="107"/>
      <c r="E50" s="108" t="s">
        <v>163</v>
      </c>
      <c r="F50" s="109">
        <f>F51+F52+F53+F54</f>
        <v>0</v>
      </c>
      <c r="G50" s="109">
        <f>G51+G52+G53+G54</f>
        <v>0</v>
      </c>
      <c r="H50" s="109">
        <f>H51+H52+H53+H54</f>
        <v>0</v>
      </c>
      <c r="I50" s="73">
        <v>0</v>
      </c>
    </row>
    <row r="51" spans="2:9" ht="30" customHeight="1" x14ac:dyDescent="0.25">
      <c r="B51" s="82"/>
      <c r="C51" s="83">
        <v>31</v>
      </c>
      <c r="D51" s="42"/>
      <c r="E51" s="45" t="s">
        <v>164</v>
      </c>
      <c r="F51" s="105"/>
      <c r="G51" s="105"/>
      <c r="H51" s="61"/>
      <c r="I51" s="73">
        <v>0</v>
      </c>
    </row>
    <row r="52" spans="2:9" ht="30" customHeight="1" x14ac:dyDescent="0.25">
      <c r="B52" s="82"/>
      <c r="C52" s="83">
        <v>32</v>
      </c>
      <c r="D52" s="42"/>
      <c r="E52" s="45" t="s">
        <v>165</v>
      </c>
      <c r="F52" s="105"/>
      <c r="G52" s="105"/>
      <c r="H52" s="61"/>
      <c r="I52" s="73">
        <v>0</v>
      </c>
    </row>
    <row r="53" spans="2:9" ht="30" customHeight="1" x14ac:dyDescent="0.25">
      <c r="B53" s="82"/>
      <c r="C53" s="83">
        <v>34</v>
      </c>
      <c r="D53" s="42"/>
      <c r="E53" s="45" t="s">
        <v>166</v>
      </c>
      <c r="F53" s="105"/>
      <c r="G53" s="105"/>
      <c r="H53" s="61">
        <v>0</v>
      </c>
      <c r="I53" s="73">
        <v>0</v>
      </c>
    </row>
    <row r="54" spans="2:9" ht="36.75" customHeight="1" x14ac:dyDescent="0.25">
      <c r="B54" s="82"/>
      <c r="C54" s="83">
        <v>37</v>
      </c>
      <c r="D54" s="42"/>
      <c r="E54" s="45" t="s">
        <v>167</v>
      </c>
      <c r="F54" s="105"/>
      <c r="G54" s="105"/>
      <c r="H54" s="61">
        <v>0</v>
      </c>
      <c r="I54" s="73">
        <v>0</v>
      </c>
    </row>
    <row r="55" spans="2:9" ht="30" customHeight="1" x14ac:dyDescent="0.25">
      <c r="B55" s="106">
        <v>4</v>
      </c>
      <c r="C55" s="83"/>
      <c r="D55" s="42"/>
      <c r="E55" s="108" t="s">
        <v>185</v>
      </c>
      <c r="F55" s="109">
        <f>F56+F57</f>
        <v>0</v>
      </c>
      <c r="G55" s="109">
        <f t="shared" ref="G55:H55" si="7">G56+G57</f>
        <v>0</v>
      </c>
      <c r="H55" s="109">
        <f t="shared" si="7"/>
        <v>0</v>
      </c>
      <c r="I55" s="73">
        <v>0</v>
      </c>
    </row>
    <row r="56" spans="2:9" ht="30" customHeight="1" x14ac:dyDescent="0.25">
      <c r="B56" s="82"/>
      <c r="C56" s="83">
        <v>41</v>
      </c>
      <c r="D56" s="42"/>
      <c r="E56" s="45" t="s">
        <v>186</v>
      </c>
      <c r="F56" s="105"/>
      <c r="G56" s="105"/>
      <c r="H56" s="105">
        <v>0</v>
      </c>
      <c r="I56" s="73">
        <v>0</v>
      </c>
    </row>
    <row r="57" spans="2:9" ht="30" customHeight="1" x14ac:dyDescent="0.25">
      <c r="B57" s="82"/>
      <c r="C57" s="83">
        <v>42</v>
      </c>
      <c r="D57" s="42"/>
      <c r="E57" s="45" t="s">
        <v>187</v>
      </c>
      <c r="F57" s="105"/>
      <c r="G57" s="105"/>
      <c r="H57" s="105"/>
      <c r="I57" s="73">
        <v>0</v>
      </c>
    </row>
    <row r="58" spans="2:9" ht="30" customHeight="1" x14ac:dyDescent="0.25">
      <c r="B58" s="162" t="s">
        <v>177</v>
      </c>
      <c r="C58" s="163"/>
      <c r="D58" s="164"/>
      <c r="E58" s="108" t="s">
        <v>178</v>
      </c>
      <c r="F58" s="109">
        <f>F59+F64</f>
        <v>0</v>
      </c>
      <c r="G58" s="109">
        <f t="shared" ref="G58:H58" si="8">G59+G64</f>
        <v>0</v>
      </c>
      <c r="H58" s="109">
        <f t="shared" si="8"/>
        <v>0</v>
      </c>
      <c r="I58" s="73">
        <v>0</v>
      </c>
    </row>
    <row r="59" spans="2:9" ht="30" customHeight="1" x14ac:dyDescent="0.25">
      <c r="B59" s="106">
        <v>3</v>
      </c>
      <c r="C59" s="104"/>
      <c r="D59" s="107"/>
      <c r="E59" s="108" t="s">
        <v>163</v>
      </c>
      <c r="F59" s="109">
        <f>F60+F61+F62+F63</f>
        <v>0</v>
      </c>
      <c r="G59" s="109">
        <f>G60+G61+G62+G63</f>
        <v>0</v>
      </c>
      <c r="H59" s="109">
        <f>H60+H61+H62+H63</f>
        <v>0</v>
      </c>
      <c r="I59" s="73">
        <v>0</v>
      </c>
    </row>
    <row r="60" spans="2:9" ht="30" customHeight="1" x14ac:dyDescent="0.25">
      <c r="B60" s="82"/>
      <c r="C60" s="83">
        <v>31</v>
      </c>
      <c r="D60" s="42"/>
      <c r="E60" s="45" t="s">
        <v>164</v>
      </c>
      <c r="F60" s="105"/>
      <c r="G60" s="105"/>
      <c r="H60" s="61"/>
      <c r="I60" s="73">
        <v>0</v>
      </c>
    </row>
    <row r="61" spans="2:9" ht="30" customHeight="1" x14ac:dyDescent="0.25">
      <c r="B61" s="82"/>
      <c r="C61" s="83">
        <v>32</v>
      </c>
      <c r="D61" s="42"/>
      <c r="E61" s="45" t="s">
        <v>165</v>
      </c>
      <c r="F61" s="105"/>
      <c r="G61" s="105"/>
      <c r="H61" s="61"/>
      <c r="I61" s="73">
        <v>0</v>
      </c>
    </row>
    <row r="62" spans="2:9" ht="30" customHeight="1" x14ac:dyDescent="0.25">
      <c r="B62" s="82"/>
      <c r="C62" s="83">
        <v>34</v>
      </c>
      <c r="D62" s="42"/>
      <c r="E62" s="45" t="s">
        <v>166</v>
      </c>
      <c r="F62" s="105"/>
      <c r="G62" s="105"/>
      <c r="H62" s="61">
        <v>0</v>
      </c>
      <c r="I62" s="73">
        <v>0</v>
      </c>
    </row>
    <row r="63" spans="2:9" ht="30" customHeight="1" x14ac:dyDescent="0.25">
      <c r="B63" s="82"/>
      <c r="C63" s="83">
        <v>37</v>
      </c>
      <c r="D63" s="42"/>
      <c r="E63" s="45" t="s">
        <v>167</v>
      </c>
      <c r="F63" s="105"/>
      <c r="G63" s="105"/>
      <c r="H63" s="61">
        <v>0</v>
      </c>
      <c r="I63" s="73">
        <v>0</v>
      </c>
    </row>
    <row r="64" spans="2:9" ht="30" customHeight="1" x14ac:dyDescent="0.25">
      <c r="B64" s="106">
        <v>4</v>
      </c>
      <c r="C64" s="83"/>
      <c r="D64" s="42"/>
      <c r="E64" s="108" t="s">
        <v>185</v>
      </c>
      <c r="F64" s="109">
        <f>F65+F66</f>
        <v>0</v>
      </c>
      <c r="G64" s="109">
        <f t="shared" ref="G64:H64" si="9">G65+G66</f>
        <v>0</v>
      </c>
      <c r="H64" s="109">
        <f t="shared" si="9"/>
        <v>0</v>
      </c>
      <c r="I64" s="73">
        <v>0</v>
      </c>
    </row>
    <row r="65" spans="2:9" ht="30" customHeight="1" x14ac:dyDescent="0.25">
      <c r="B65" s="82"/>
      <c r="C65" s="83">
        <v>41</v>
      </c>
      <c r="D65" s="42"/>
      <c r="E65" s="45" t="s">
        <v>186</v>
      </c>
      <c r="F65" s="105"/>
      <c r="G65" s="105"/>
      <c r="H65" s="105">
        <v>0</v>
      </c>
      <c r="I65" s="73">
        <v>0</v>
      </c>
    </row>
    <row r="66" spans="2:9" ht="30" customHeight="1" x14ac:dyDescent="0.25">
      <c r="B66" s="82"/>
      <c r="C66" s="83">
        <v>42</v>
      </c>
      <c r="D66" s="42"/>
      <c r="E66" s="45" t="s">
        <v>187</v>
      </c>
      <c r="F66" s="105"/>
      <c r="G66" s="105"/>
      <c r="H66" s="105">
        <v>0</v>
      </c>
      <c r="I66" s="73">
        <v>0</v>
      </c>
    </row>
    <row r="67" spans="2:9" ht="39.75" customHeight="1" x14ac:dyDescent="0.25">
      <c r="B67" s="162" t="s">
        <v>179</v>
      </c>
      <c r="C67" s="163"/>
      <c r="D67" s="164"/>
      <c r="E67" s="107" t="s">
        <v>180</v>
      </c>
      <c r="F67" s="109">
        <f>F68</f>
        <v>0</v>
      </c>
      <c r="G67" s="109">
        <f>G68</f>
        <v>0</v>
      </c>
      <c r="H67" s="109">
        <f>H68+H74</f>
        <v>23215.78</v>
      </c>
      <c r="I67" s="73">
        <v>0</v>
      </c>
    </row>
    <row r="68" spans="2:9" ht="30" customHeight="1" x14ac:dyDescent="0.25">
      <c r="B68" s="162" t="s">
        <v>222</v>
      </c>
      <c r="C68" s="163"/>
      <c r="D68" s="164"/>
      <c r="E68" s="107" t="s">
        <v>192</v>
      </c>
      <c r="F68" s="109">
        <f>F69</f>
        <v>0</v>
      </c>
      <c r="G68" s="109">
        <f t="shared" ref="G68" si="10">G69</f>
        <v>0</v>
      </c>
      <c r="H68" s="109">
        <f t="shared" ref="H68" si="11">H69</f>
        <v>23215.78</v>
      </c>
      <c r="I68" s="73">
        <v>0</v>
      </c>
    </row>
    <row r="69" spans="2:9" ht="30" customHeight="1" x14ac:dyDescent="0.25">
      <c r="B69" s="106">
        <v>3</v>
      </c>
      <c r="C69" s="104"/>
      <c r="D69" s="107"/>
      <c r="E69" s="108" t="s">
        <v>163</v>
      </c>
      <c r="F69" s="109">
        <f>F70+F71+F72+F73</f>
        <v>0</v>
      </c>
      <c r="G69" s="109">
        <f>G70+G71+G72+G73</f>
        <v>0</v>
      </c>
      <c r="H69" s="109">
        <f>H70+H71+H72+H73</f>
        <v>23215.78</v>
      </c>
      <c r="I69" s="73">
        <v>0</v>
      </c>
    </row>
    <row r="70" spans="2:9" ht="30" customHeight="1" x14ac:dyDescent="0.25">
      <c r="B70" s="82"/>
      <c r="C70" s="83">
        <v>31</v>
      </c>
      <c r="D70" s="42"/>
      <c r="E70" s="45" t="s">
        <v>164</v>
      </c>
      <c r="F70" s="105"/>
      <c r="G70" s="105"/>
      <c r="H70" s="61">
        <v>22224.92</v>
      </c>
      <c r="I70" s="73">
        <v>0</v>
      </c>
    </row>
    <row r="71" spans="2:9" ht="30" customHeight="1" x14ac:dyDescent="0.25">
      <c r="B71" s="82"/>
      <c r="C71" s="83">
        <v>32</v>
      </c>
      <c r="D71" s="42"/>
      <c r="E71" s="45" t="s">
        <v>165</v>
      </c>
      <c r="F71" s="105"/>
      <c r="G71" s="105"/>
      <c r="H71" s="61">
        <v>990.86</v>
      </c>
      <c r="I71" s="73">
        <v>0</v>
      </c>
    </row>
    <row r="72" spans="2:9" ht="30" customHeight="1" x14ac:dyDescent="0.25">
      <c r="B72" s="82"/>
      <c r="C72" s="83">
        <v>34</v>
      </c>
      <c r="D72" s="42"/>
      <c r="E72" s="45" t="s">
        <v>166</v>
      </c>
      <c r="F72" s="105"/>
      <c r="G72" s="105"/>
      <c r="H72" s="61">
        <v>0</v>
      </c>
      <c r="I72" s="73">
        <v>0</v>
      </c>
    </row>
    <row r="73" spans="2:9" ht="42.75" customHeight="1" x14ac:dyDescent="0.25">
      <c r="B73" s="82"/>
      <c r="C73" s="83">
        <v>37</v>
      </c>
      <c r="D73" s="42"/>
      <c r="E73" s="45" t="s">
        <v>167</v>
      </c>
      <c r="F73" s="105"/>
      <c r="G73" s="105"/>
      <c r="H73" s="61">
        <v>0</v>
      </c>
      <c r="I73" s="73">
        <v>0</v>
      </c>
    </row>
    <row r="74" spans="2:9" ht="25.5" x14ac:dyDescent="0.25">
      <c r="B74" s="106">
        <v>4</v>
      </c>
      <c r="C74" s="83"/>
      <c r="D74" s="42"/>
      <c r="E74" s="108" t="s">
        <v>185</v>
      </c>
      <c r="F74" s="109">
        <f>F75+F76</f>
        <v>0</v>
      </c>
      <c r="G74" s="109">
        <f t="shared" ref="G74:H74" si="12">G75+G76</f>
        <v>0</v>
      </c>
      <c r="H74" s="109">
        <f t="shared" si="12"/>
        <v>0</v>
      </c>
      <c r="I74" s="73">
        <v>0</v>
      </c>
    </row>
    <row r="75" spans="2:9" ht="25.5" x14ac:dyDescent="0.25">
      <c r="B75" s="82"/>
      <c r="C75" s="83">
        <v>41</v>
      </c>
      <c r="D75" s="42"/>
      <c r="E75" s="45" t="s">
        <v>186</v>
      </c>
      <c r="F75" s="105"/>
      <c r="G75" s="105"/>
      <c r="H75" s="105">
        <v>0</v>
      </c>
      <c r="I75" s="73">
        <v>0</v>
      </c>
    </row>
    <row r="76" spans="2:9" ht="25.5" x14ac:dyDescent="0.25">
      <c r="B76" s="82"/>
      <c r="C76" s="83">
        <v>42</v>
      </c>
      <c r="D76" s="42"/>
      <c r="E76" s="45" t="s">
        <v>187</v>
      </c>
      <c r="F76" s="105"/>
      <c r="G76" s="105"/>
      <c r="H76" s="105">
        <v>0</v>
      </c>
      <c r="I76" s="73">
        <v>0</v>
      </c>
    </row>
    <row r="77" spans="2:9" ht="30" customHeight="1" x14ac:dyDescent="0.25">
      <c r="B77" s="168" t="s">
        <v>204</v>
      </c>
      <c r="C77" s="169"/>
      <c r="D77" s="170"/>
      <c r="E77" s="107" t="s">
        <v>205</v>
      </c>
      <c r="F77" s="109">
        <f>F78+F87</f>
        <v>0</v>
      </c>
      <c r="G77" s="109">
        <f>G78+G87</f>
        <v>0</v>
      </c>
      <c r="H77" s="73">
        <f>H78</f>
        <v>0</v>
      </c>
      <c r="I77" s="73">
        <v>0</v>
      </c>
    </row>
    <row r="78" spans="2:9" ht="31.5" customHeight="1" x14ac:dyDescent="0.25">
      <c r="B78" s="162" t="s">
        <v>158</v>
      </c>
      <c r="C78" s="163"/>
      <c r="D78" s="164"/>
      <c r="E78" s="108" t="s">
        <v>159</v>
      </c>
      <c r="F78" s="109">
        <f>F79+F84</f>
        <v>0</v>
      </c>
      <c r="G78" s="109">
        <f t="shared" ref="G78:H78" si="13">G79+G84</f>
        <v>0</v>
      </c>
      <c r="H78" s="109">
        <f t="shared" si="13"/>
        <v>0</v>
      </c>
      <c r="I78" s="73">
        <v>0</v>
      </c>
    </row>
    <row r="79" spans="2:9" x14ac:dyDescent="0.25">
      <c r="B79" s="106">
        <v>3</v>
      </c>
      <c r="C79" s="104"/>
      <c r="D79" s="107"/>
      <c r="E79" s="108" t="s">
        <v>163</v>
      </c>
      <c r="F79" s="109">
        <f>F80+F81+F82+F83</f>
        <v>0</v>
      </c>
      <c r="G79" s="109">
        <f>G80+G81+G82+G83</f>
        <v>0</v>
      </c>
      <c r="H79" s="109">
        <f>H80+H81+H82+H83</f>
        <v>0</v>
      </c>
      <c r="I79" s="73">
        <v>0</v>
      </c>
    </row>
    <row r="80" spans="2:9" x14ac:dyDescent="0.25">
      <c r="B80" s="82"/>
      <c r="C80" s="83">
        <v>31</v>
      </c>
      <c r="D80" s="42"/>
      <c r="E80" s="45" t="s">
        <v>164</v>
      </c>
      <c r="F80" s="105"/>
      <c r="G80" s="105"/>
      <c r="H80" s="61"/>
      <c r="I80" s="73">
        <v>0</v>
      </c>
    </row>
    <row r="81" spans="2:9" x14ac:dyDescent="0.25">
      <c r="B81" s="82"/>
      <c r="C81" s="83">
        <v>32</v>
      </c>
      <c r="D81" s="42"/>
      <c r="E81" s="45" t="s">
        <v>165</v>
      </c>
      <c r="F81" s="105"/>
      <c r="G81" s="105"/>
      <c r="H81" s="61"/>
      <c r="I81" s="73">
        <v>0</v>
      </c>
    </row>
    <row r="82" spans="2:9" x14ac:dyDescent="0.25">
      <c r="B82" s="82"/>
      <c r="C82" s="83">
        <v>34</v>
      </c>
      <c r="D82" s="42"/>
      <c r="E82" s="45" t="s">
        <v>166</v>
      </c>
      <c r="F82" s="105"/>
      <c r="G82" s="105"/>
      <c r="H82" s="61">
        <v>0</v>
      </c>
      <c r="I82" s="73">
        <v>0</v>
      </c>
    </row>
    <row r="83" spans="2:9" ht="38.25" x14ac:dyDescent="0.25">
      <c r="B83" s="82"/>
      <c r="C83" s="83">
        <v>37</v>
      </c>
      <c r="D83" s="42"/>
      <c r="E83" s="45" t="s">
        <v>167</v>
      </c>
      <c r="F83" s="105"/>
      <c r="G83" s="105"/>
      <c r="H83" s="61">
        <v>0</v>
      </c>
      <c r="I83" s="73">
        <v>0</v>
      </c>
    </row>
    <row r="84" spans="2:9" ht="25.5" x14ac:dyDescent="0.25">
      <c r="B84" s="106">
        <v>4</v>
      </c>
      <c r="C84" s="83"/>
      <c r="D84" s="42"/>
      <c r="E84" s="108" t="s">
        <v>185</v>
      </c>
      <c r="F84" s="109">
        <f>F85+F86</f>
        <v>0</v>
      </c>
      <c r="G84" s="109">
        <f t="shared" ref="G84:H84" si="14">G85+G86</f>
        <v>0</v>
      </c>
      <c r="H84" s="109">
        <f t="shared" si="14"/>
        <v>0</v>
      </c>
      <c r="I84" s="73">
        <v>0</v>
      </c>
    </row>
    <row r="85" spans="2:9" ht="25.5" x14ac:dyDescent="0.25">
      <c r="B85" s="82"/>
      <c r="C85" s="83">
        <v>41</v>
      </c>
      <c r="D85" s="42"/>
      <c r="E85" s="45" t="s">
        <v>186</v>
      </c>
      <c r="F85" s="105"/>
      <c r="G85" s="105"/>
      <c r="H85" s="105">
        <v>0</v>
      </c>
      <c r="I85" s="73">
        <v>0</v>
      </c>
    </row>
    <row r="86" spans="2:9" ht="25.5" x14ac:dyDescent="0.25">
      <c r="B86" s="82"/>
      <c r="C86" s="83">
        <v>42</v>
      </c>
      <c r="D86" s="42"/>
      <c r="E86" s="45" t="s">
        <v>187</v>
      </c>
      <c r="F86" s="105"/>
      <c r="G86" s="105"/>
      <c r="H86" s="105"/>
      <c r="I86" s="73">
        <v>0</v>
      </c>
    </row>
    <row r="87" spans="2:9" ht="27" customHeight="1" x14ac:dyDescent="0.25">
      <c r="B87" s="168" t="s">
        <v>217</v>
      </c>
      <c r="C87" s="169"/>
      <c r="D87" s="170"/>
      <c r="E87" s="107" t="s">
        <v>218</v>
      </c>
      <c r="F87" s="109">
        <f>F88+F97</f>
        <v>0</v>
      </c>
      <c r="G87" s="109">
        <f>G88+G97</f>
        <v>0</v>
      </c>
      <c r="H87" s="73">
        <f>H88+H97</f>
        <v>348</v>
      </c>
      <c r="I87" s="73">
        <v>0</v>
      </c>
    </row>
    <row r="88" spans="2:9" x14ac:dyDescent="0.25">
      <c r="B88" s="162" t="s">
        <v>158</v>
      </c>
      <c r="C88" s="163"/>
      <c r="D88" s="164"/>
      <c r="E88" s="108" t="s">
        <v>159</v>
      </c>
      <c r="F88" s="109">
        <f>F89+F94</f>
        <v>0</v>
      </c>
      <c r="G88" s="109">
        <f t="shared" ref="G88:H88" si="15">G89+G94</f>
        <v>0</v>
      </c>
      <c r="H88" s="109">
        <f t="shared" si="15"/>
        <v>348</v>
      </c>
      <c r="I88" s="73">
        <v>0</v>
      </c>
    </row>
    <row r="89" spans="2:9" x14ac:dyDescent="0.25">
      <c r="B89" s="106">
        <v>3</v>
      </c>
      <c r="C89" s="104"/>
      <c r="D89" s="107"/>
      <c r="E89" s="108" t="s">
        <v>163</v>
      </c>
      <c r="F89" s="109">
        <f>F90+F91+F92+F93</f>
        <v>0</v>
      </c>
      <c r="G89" s="109">
        <f>G90+G91+G92+G93</f>
        <v>0</v>
      </c>
      <c r="H89" s="109">
        <f>H90+H91+H92+H93</f>
        <v>0</v>
      </c>
      <c r="I89" s="73">
        <v>0</v>
      </c>
    </row>
    <row r="90" spans="2:9" x14ac:dyDescent="0.25">
      <c r="B90" s="82"/>
      <c r="C90" s="83">
        <v>31</v>
      </c>
      <c r="D90" s="42"/>
      <c r="E90" s="45" t="s">
        <v>164</v>
      </c>
      <c r="F90" s="105"/>
      <c r="G90" s="105"/>
      <c r="H90" s="61"/>
      <c r="I90" s="73">
        <v>0</v>
      </c>
    </row>
    <row r="91" spans="2:9" x14ac:dyDescent="0.25">
      <c r="B91" s="82"/>
      <c r="C91" s="83">
        <v>32</v>
      </c>
      <c r="D91" s="42"/>
      <c r="E91" s="45" t="s">
        <v>165</v>
      </c>
      <c r="F91" s="105"/>
      <c r="G91" s="105"/>
      <c r="H91" s="61"/>
      <c r="I91" s="73">
        <v>0</v>
      </c>
    </row>
    <row r="92" spans="2:9" x14ac:dyDescent="0.25">
      <c r="B92" s="82"/>
      <c r="C92" s="83">
        <v>34</v>
      </c>
      <c r="D92" s="42"/>
      <c r="E92" s="45" t="s">
        <v>166</v>
      </c>
      <c r="F92" s="105"/>
      <c r="G92" s="105"/>
      <c r="H92" s="61">
        <v>0</v>
      </c>
      <c r="I92" s="73">
        <v>0</v>
      </c>
    </row>
    <row r="93" spans="2:9" ht="38.25" x14ac:dyDescent="0.25">
      <c r="B93" s="82"/>
      <c r="C93" s="83">
        <v>37</v>
      </c>
      <c r="D93" s="42"/>
      <c r="E93" s="45" t="s">
        <v>167</v>
      </c>
      <c r="F93" s="105"/>
      <c r="G93" s="105"/>
      <c r="H93" s="61">
        <v>0</v>
      </c>
      <c r="I93" s="73">
        <v>0</v>
      </c>
    </row>
    <row r="94" spans="2:9" ht="25.5" x14ac:dyDescent="0.25">
      <c r="B94" s="106">
        <v>4</v>
      </c>
      <c r="C94" s="83"/>
      <c r="D94" s="42"/>
      <c r="E94" s="108" t="s">
        <v>185</v>
      </c>
      <c r="F94" s="109">
        <f>F95+F96</f>
        <v>0</v>
      </c>
      <c r="G94" s="109">
        <f t="shared" ref="G94:H94" si="16">G95+G96</f>
        <v>0</v>
      </c>
      <c r="H94" s="109">
        <f t="shared" si="16"/>
        <v>348</v>
      </c>
      <c r="I94" s="73">
        <v>0</v>
      </c>
    </row>
    <row r="95" spans="2:9" ht="25.5" x14ac:dyDescent="0.25">
      <c r="B95" s="82"/>
      <c r="C95" s="83">
        <v>41</v>
      </c>
      <c r="D95" s="42"/>
      <c r="E95" s="45" t="s">
        <v>186</v>
      </c>
      <c r="F95" s="105"/>
      <c r="G95" s="105"/>
      <c r="H95" s="105">
        <v>0</v>
      </c>
      <c r="I95" s="73">
        <v>0</v>
      </c>
    </row>
    <row r="96" spans="2:9" ht="25.5" x14ac:dyDescent="0.25">
      <c r="B96" s="82"/>
      <c r="C96" s="83">
        <v>42</v>
      </c>
      <c r="D96" s="42"/>
      <c r="E96" s="45" t="s">
        <v>187</v>
      </c>
      <c r="F96" s="105"/>
      <c r="G96" s="105"/>
      <c r="H96" s="105">
        <v>348</v>
      </c>
      <c r="I96" s="73">
        <v>0</v>
      </c>
    </row>
  </sheetData>
  <mergeCells count="24">
    <mergeCell ref="B87:D87"/>
    <mergeCell ref="B88:D88"/>
    <mergeCell ref="B77:D77"/>
    <mergeCell ref="B78:D78"/>
    <mergeCell ref="B2:I2"/>
    <mergeCell ref="B8:D8"/>
    <mergeCell ref="B13:D13"/>
    <mergeCell ref="B10:D10"/>
    <mergeCell ref="B11:D11"/>
    <mergeCell ref="B12:D12"/>
    <mergeCell ref="B67:D67"/>
    <mergeCell ref="B68:D68"/>
    <mergeCell ref="B4:I4"/>
    <mergeCell ref="B6:E6"/>
    <mergeCell ref="B7:E7"/>
    <mergeCell ref="B31:D31"/>
    <mergeCell ref="B32:D32"/>
    <mergeCell ref="B25:D25"/>
    <mergeCell ref="B58:D58"/>
    <mergeCell ref="B41:D41"/>
    <mergeCell ref="B19:D19"/>
    <mergeCell ref="B47:D47"/>
    <mergeCell ref="B48:D48"/>
    <mergeCell ref="B49:D49"/>
  </mergeCells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Vesna Betlehem</cp:lastModifiedBy>
  <cp:lastPrinted>2026-07-23T07:50:23Z</cp:lastPrinted>
  <dcterms:created xsi:type="dcterms:W3CDTF">2022-08-12T12:51:27Z</dcterms:created>
  <dcterms:modified xsi:type="dcterms:W3CDTF">2026-07-28T10:07:01Z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