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betlehem\Documents\VESNA 2024\IZVJEŠTAJ O IZVRŠENJU PRORAČUNA I FINANCIJSKOG PLANA ZA  2024 GODINA\PODACI ZA PREDAJU GODIŠNJEG IZVJEŠTAJA O IZVRŠENJU FINANCIJSKOG PLANA\"/>
    </mc:Choice>
  </mc:AlternateContent>
  <xr:revisionPtr revIDLastSave="0" documentId="13_ncr:1_{BE880972-B753-4C3A-859C-17B46BDE966F}" xr6:coauthVersionLast="47" xr6:coauthVersionMax="47" xr10:uidLastSave="{00000000-0000-0000-0000-000000000000}"/>
  <bookViews>
    <workbookView xWindow="3465" yWindow="3465" windowWidth="21630" windowHeight="1129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rashoda'!$B$1:$L$93</definedName>
    <definedName name="_xlnm.Print_Area" localSheetId="0">SAŽETAK!$B$1:$L$46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H78" i="7"/>
  <c r="G78" i="7"/>
  <c r="F78" i="7"/>
  <c r="F77" i="7" s="1"/>
  <c r="F76" i="7" s="1"/>
  <c r="H77" i="7"/>
  <c r="G77" i="7"/>
  <c r="H76" i="7"/>
  <c r="G76" i="7"/>
  <c r="H75" i="7"/>
  <c r="H11" i="7" l="1"/>
  <c r="F19" i="7"/>
  <c r="G20" i="7"/>
  <c r="H20" i="7"/>
  <c r="F20" i="7"/>
  <c r="F24" i="5"/>
  <c r="J46" i="3"/>
  <c r="H82" i="3"/>
  <c r="I82" i="3"/>
  <c r="J82" i="3"/>
  <c r="H83" i="3"/>
  <c r="I83" i="3"/>
  <c r="J83" i="3"/>
  <c r="G82" i="3"/>
  <c r="G83" i="3"/>
  <c r="J78" i="3"/>
  <c r="I78" i="3"/>
  <c r="J70" i="3"/>
  <c r="I70" i="3"/>
  <c r="C47" i="5" l="1"/>
  <c r="C45" i="5" s="1"/>
  <c r="J96" i="3"/>
  <c r="I96" i="3"/>
  <c r="H96" i="3"/>
  <c r="G96" i="3"/>
  <c r="C7" i="8"/>
  <c r="C6" i="8" s="1"/>
  <c r="H21" i="5"/>
  <c r="G25" i="5"/>
  <c r="F49" i="5"/>
  <c r="F45" i="5" s="1"/>
  <c r="C52" i="5"/>
  <c r="C49" i="5"/>
  <c r="C42" i="5"/>
  <c r="C39" i="5"/>
  <c r="C36" i="5"/>
  <c r="C32" i="5"/>
  <c r="C27" i="5"/>
  <c r="C24" i="5"/>
  <c r="C20" i="5" s="1"/>
  <c r="C22" i="5"/>
  <c r="G22" i="5" s="1"/>
  <c r="C17" i="5"/>
  <c r="C14" i="5"/>
  <c r="C11" i="5"/>
  <c r="C7" i="5"/>
  <c r="F7" i="5"/>
  <c r="G8" i="5"/>
  <c r="H8" i="5"/>
  <c r="G9" i="5"/>
  <c r="F11" i="5"/>
  <c r="F14" i="5"/>
  <c r="F17" i="5"/>
  <c r="G18" i="5"/>
  <c r="H18" i="5"/>
  <c r="F22" i="5"/>
  <c r="G23" i="5"/>
  <c r="F27" i="5"/>
  <c r="H27" i="5"/>
  <c r="G28" i="5"/>
  <c r="H28" i="5"/>
  <c r="F32" i="5"/>
  <c r="G32" i="5"/>
  <c r="G33" i="5"/>
  <c r="H33" i="5"/>
  <c r="G34" i="5"/>
  <c r="F36" i="5"/>
  <c r="F39" i="5"/>
  <c r="F42" i="5"/>
  <c r="H43" i="5"/>
  <c r="G46" i="5"/>
  <c r="H46" i="5"/>
  <c r="G48" i="5"/>
  <c r="F52" i="5"/>
  <c r="G53" i="5"/>
  <c r="H53" i="5"/>
  <c r="G52" i="5" l="1"/>
  <c r="C31" i="5"/>
  <c r="C6" i="5"/>
  <c r="G24" i="5"/>
  <c r="G27" i="5"/>
  <c r="F20" i="5"/>
  <c r="G20" i="5" s="1"/>
  <c r="G17" i="5"/>
  <c r="G7" i="5"/>
  <c r="F31" i="5"/>
  <c r="G45" i="5"/>
  <c r="G47" i="5"/>
  <c r="I86" i="3"/>
  <c r="I85" i="3" s="1"/>
  <c r="I77" i="3"/>
  <c r="I68" i="3"/>
  <c r="I58" i="3"/>
  <c r="I51" i="3"/>
  <c r="I47" i="3"/>
  <c r="I44" i="3"/>
  <c r="I42" i="3"/>
  <c r="I38" i="3"/>
  <c r="G100" i="3"/>
  <c r="G95" i="3"/>
  <c r="G93" i="3"/>
  <c r="G92" i="3" s="1"/>
  <c r="G86" i="3"/>
  <c r="G85" i="3" s="1"/>
  <c r="G78" i="3"/>
  <c r="G77" i="3" s="1"/>
  <c r="G70" i="3"/>
  <c r="G68" i="3"/>
  <c r="G58" i="3"/>
  <c r="G51" i="3"/>
  <c r="G47" i="3"/>
  <c r="G44" i="3"/>
  <c r="G42" i="3"/>
  <c r="G38" i="3"/>
  <c r="G37" i="3" s="1"/>
  <c r="I37" i="3" l="1"/>
  <c r="G31" i="5"/>
  <c r="G91" i="3"/>
  <c r="G46" i="3"/>
  <c r="G36" i="3" s="1"/>
  <c r="I46" i="3"/>
  <c r="F6" i="5"/>
  <c r="G6" i="5" s="1"/>
  <c r="G28" i="3"/>
  <c r="G27" i="3" s="1"/>
  <c r="G24" i="3"/>
  <c r="G23" i="3" s="1"/>
  <c r="G20" i="3"/>
  <c r="G19" i="3" s="1"/>
  <c r="G17" i="3"/>
  <c r="G16" i="3" s="1"/>
  <c r="G13" i="3"/>
  <c r="G12" i="3" s="1"/>
  <c r="J18" i="1"/>
  <c r="I18" i="1"/>
  <c r="H18" i="1"/>
  <c r="G18" i="1"/>
  <c r="G19" i="1" s="1"/>
  <c r="K17" i="1"/>
  <c r="L16" i="1"/>
  <c r="K16" i="1"/>
  <c r="J15" i="1"/>
  <c r="K15" i="1" s="1"/>
  <c r="I15" i="1"/>
  <c r="H15" i="1"/>
  <c r="G15" i="1"/>
  <c r="L13" i="1"/>
  <c r="K13" i="1"/>
  <c r="I15" i="7"/>
  <c r="I16" i="7"/>
  <c r="I17" i="7"/>
  <c r="I18" i="7"/>
  <c r="I22" i="7"/>
  <c r="I36" i="7"/>
  <c r="I45" i="7"/>
  <c r="G65" i="7"/>
  <c r="G59" i="7" s="1"/>
  <c r="H65" i="7"/>
  <c r="F65" i="7"/>
  <c r="G56" i="7"/>
  <c r="H56" i="7"/>
  <c r="F56" i="7"/>
  <c r="G39" i="7"/>
  <c r="H39" i="7"/>
  <c r="F39" i="7"/>
  <c r="H27" i="7"/>
  <c r="H26" i="7" s="1"/>
  <c r="G27" i="7"/>
  <c r="G26" i="7" s="1"/>
  <c r="F27" i="7"/>
  <c r="F26" i="7" s="1"/>
  <c r="G70" i="7"/>
  <c r="G60" i="7"/>
  <c r="G51" i="7"/>
  <c r="G43" i="7"/>
  <c r="G42" i="7" s="1"/>
  <c r="G34" i="7"/>
  <c r="G19" i="7"/>
  <c r="G14" i="7"/>
  <c r="G13" i="7" s="1"/>
  <c r="H26" i="1"/>
  <c r="I26" i="1"/>
  <c r="J26" i="1"/>
  <c r="F43" i="7"/>
  <c r="F42" i="7" s="1"/>
  <c r="H70" i="7"/>
  <c r="F70" i="7"/>
  <c r="F69" i="7" s="1"/>
  <c r="H60" i="7"/>
  <c r="F60" i="7"/>
  <c r="F59" i="7" s="1"/>
  <c r="H51" i="7"/>
  <c r="F51" i="7"/>
  <c r="H19" i="7"/>
  <c r="H43" i="7"/>
  <c r="H42" i="7" s="1"/>
  <c r="H34" i="7"/>
  <c r="F34" i="7"/>
  <c r="H14" i="7"/>
  <c r="H13" i="7" s="1"/>
  <c r="F14" i="7"/>
  <c r="F13" i="7" s="1"/>
  <c r="H8" i="8"/>
  <c r="G8" i="8"/>
  <c r="G10" i="8"/>
  <c r="D7" i="8"/>
  <c r="D6" i="8" s="1"/>
  <c r="E7" i="8"/>
  <c r="E6" i="8" s="1"/>
  <c r="F7" i="8"/>
  <c r="F6" i="8" s="1"/>
  <c r="G6" i="8" s="1"/>
  <c r="I19" i="1" l="1"/>
  <c r="H19" i="1"/>
  <c r="I42" i="7"/>
  <c r="G7" i="8"/>
  <c r="I36" i="3"/>
  <c r="L18" i="1"/>
  <c r="G35" i="3"/>
  <c r="G11" i="3"/>
  <c r="G10" i="3" s="1"/>
  <c r="H12" i="7"/>
  <c r="I19" i="7"/>
  <c r="I14" i="7"/>
  <c r="H7" i="8"/>
  <c r="H6" i="8"/>
  <c r="L15" i="1"/>
  <c r="J19" i="1"/>
  <c r="K18" i="1"/>
  <c r="G50" i="7"/>
  <c r="G49" i="7" s="1"/>
  <c r="I13" i="7"/>
  <c r="I43" i="7"/>
  <c r="I20" i="7"/>
  <c r="H33" i="7"/>
  <c r="F50" i="7"/>
  <c r="F49" i="7" s="1"/>
  <c r="G33" i="7"/>
  <c r="G32" i="7" s="1"/>
  <c r="I34" i="7"/>
  <c r="H59" i="7"/>
  <c r="H50" i="7"/>
  <c r="F33" i="7"/>
  <c r="F32" i="7" s="1"/>
  <c r="F12" i="7"/>
  <c r="G12" i="7"/>
  <c r="G11" i="7" s="1"/>
  <c r="H69" i="7"/>
  <c r="G69" i="7"/>
  <c r="G68" i="7" s="1"/>
  <c r="F68" i="7"/>
  <c r="D49" i="5"/>
  <c r="E49" i="5"/>
  <c r="D24" i="5"/>
  <c r="E24" i="5"/>
  <c r="J42" i="3"/>
  <c r="K42" i="3" s="1"/>
  <c r="E52" i="5"/>
  <c r="H52" i="5" s="1"/>
  <c r="E47" i="5"/>
  <c r="E42" i="5"/>
  <c r="H42" i="5" s="1"/>
  <c r="E39" i="5"/>
  <c r="E36" i="5"/>
  <c r="E32" i="5"/>
  <c r="H32" i="5" s="1"/>
  <c r="E27" i="5"/>
  <c r="E22" i="5"/>
  <c r="E17" i="5"/>
  <c r="H17" i="5" s="1"/>
  <c r="E14" i="5"/>
  <c r="E11" i="5"/>
  <c r="E7" i="5"/>
  <c r="H7" i="5" s="1"/>
  <c r="D52" i="5"/>
  <c r="D47" i="5"/>
  <c r="D45" i="5" s="1"/>
  <c r="D42" i="5"/>
  <c r="D39" i="5"/>
  <c r="D36" i="5"/>
  <c r="D32" i="5"/>
  <c r="D27" i="5"/>
  <c r="D22" i="5"/>
  <c r="D20" i="5" s="1"/>
  <c r="D17" i="5"/>
  <c r="D14" i="5"/>
  <c r="D11" i="5"/>
  <c r="D7" i="5"/>
  <c r="L39" i="3"/>
  <c r="L40" i="3"/>
  <c r="L41" i="3"/>
  <c r="L43" i="3"/>
  <c r="L45" i="3"/>
  <c r="L48" i="3"/>
  <c r="L49" i="3"/>
  <c r="L50" i="3"/>
  <c r="L52" i="3"/>
  <c r="L53" i="3"/>
  <c r="L54" i="3"/>
  <c r="L55" i="3"/>
  <c r="L56" i="3"/>
  <c r="L57" i="3"/>
  <c r="L59" i="3"/>
  <c r="L60" i="3"/>
  <c r="L61" i="3"/>
  <c r="L62" i="3"/>
  <c r="L63" i="3"/>
  <c r="L64" i="3"/>
  <c r="L65" i="3"/>
  <c r="L66" i="3"/>
  <c r="L67" i="3"/>
  <c r="L69" i="3"/>
  <c r="L71" i="3"/>
  <c r="L72" i="3"/>
  <c r="L74" i="3"/>
  <c r="L75" i="3"/>
  <c r="L76" i="3"/>
  <c r="L79" i="3"/>
  <c r="L80" i="3"/>
  <c r="L81" i="3"/>
  <c r="L87" i="3"/>
  <c r="L88" i="3"/>
  <c r="K39" i="3"/>
  <c r="K40" i="3"/>
  <c r="K41" i="3"/>
  <c r="K43" i="3"/>
  <c r="K45" i="3"/>
  <c r="K48" i="3"/>
  <c r="K49" i="3"/>
  <c r="K50" i="3"/>
  <c r="K52" i="3"/>
  <c r="K53" i="3"/>
  <c r="K54" i="3"/>
  <c r="K55" i="3"/>
  <c r="K56" i="3"/>
  <c r="K59" i="3"/>
  <c r="K60" i="3"/>
  <c r="K61" i="3"/>
  <c r="K62" i="3"/>
  <c r="K63" i="3"/>
  <c r="K64" i="3"/>
  <c r="K65" i="3"/>
  <c r="K66" i="3"/>
  <c r="K67" i="3"/>
  <c r="K71" i="3"/>
  <c r="K72" i="3"/>
  <c r="K76" i="3"/>
  <c r="K79" i="3"/>
  <c r="K80" i="3"/>
  <c r="K87" i="3"/>
  <c r="K88" i="3"/>
  <c r="K94" i="3"/>
  <c r="K97" i="3"/>
  <c r="K99" i="3"/>
  <c r="I100" i="3"/>
  <c r="I93" i="3"/>
  <c r="I92" i="3" s="1"/>
  <c r="H68" i="3"/>
  <c r="J68" i="3"/>
  <c r="L68" i="3" s="1"/>
  <c r="H78" i="3"/>
  <c r="H77" i="3" s="1"/>
  <c r="H70" i="3"/>
  <c r="H20" i="3"/>
  <c r="H19" i="3" s="1"/>
  <c r="H24" i="3"/>
  <c r="H23" i="3" s="1"/>
  <c r="H42" i="3"/>
  <c r="H86" i="3"/>
  <c r="H85" i="3" s="1"/>
  <c r="H58" i="3"/>
  <c r="H51" i="3"/>
  <c r="H47" i="3"/>
  <c r="H44" i="3"/>
  <c r="H38" i="3"/>
  <c r="L18" i="3"/>
  <c r="L21" i="3"/>
  <c r="L25" i="3"/>
  <c r="K14" i="3"/>
  <c r="K15" i="3"/>
  <c r="K18" i="3"/>
  <c r="K21" i="3"/>
  <c r="K25" i="3"/>
  <c r="K26" i="3"/>
  <c r="H13" i="3"/>
  <c r="H12" i="3" s="1"/>
  <c r="I13" i="3"/>
  <c r="I12" i="3" s="1"/>
  <c r="J13" i="3"/>
  <c r="J12" i="3" s="1"/>
  <c r="H28" i="3"/>
  <c r="H27" i="3" s="1"/>
  <c r="I28" i="3"/>
  <c r="I27" i="3" s="1"/>
  <c r="J28" i="3"/>
  <c r="J27" i="3" s="1"/>
  <c r="I24" i="3"/>
  <c r="I23" i="3" s="1"/>
  <c r="J24" i="3"/>
  <c r="J23" i="3" s="1"/>
  <c r="I20" i="3"/>
  <c r="I19" i="3" s="1"/>
  <c r="J20" i="3"/>
  <c r="J19" i="3" s="1"/>
  <c r="H17" i="3"/>
  <c r="H16" i="3" s="1"/>
  <c r="I17" i="3"/>
  <c r="I16" i="3" s="1"/>
  <c r="J17" i="3"/>
  <c r="J16" i="3" s="1"/>
  <c r="H100" i="3"/>
  <c r="J100" i="3"/>
  <c r="K96" i="3"/>
  <c r="H93" i="3"/>
  <c r="H92" i="3" s="1"/>
  <c r="J93" i="3"/>
  <c r="J92" i="3" s="1"/>
  <c r="K92" i="3" s="1"/>
  <c r="J86" i="3"/>
  <c r="J85" i="3" s="1"/>
  <c r="K85" i="3" s="1"/>
  <c r="J77" i="3"/>
  <c r="L77" i="3" s="1"/>
  <c r="L70" i="3"/>
  <c r="J58" i="3"/>
  <c r="K58" i="3" s="1"/>
  <c r="J51" i="3"/>
  <c r="J47" i="3"/>
  <c r="J44" i="3"/>
  <c r="K44" i="3" s="1"/>
  <c r="J38" i="3"/>
  <c r="K38" i="3" s="1"/>
  <c r="G26" i="1"/>
  <c r="G48" i="7" l="1"/>
  <c r="L78" i="3"/>
  <c r="I12" i="7"/>
  <c r="E45" i="5"/>
  <c r="H45" i="5" s="1"/>
  <c r="E20" i="5"/>
  <c r="H20" i="5" s="1"/>
  <c r="K93" i="3"/>
  <c r="L85" i="3"/>
  <c r="L42" i="3"/>
  <c r="L23" i="3"/>
  <c r="K19" i="1"/>
  <c r="F11" i="7"/>
  <c r="H32" i="7"/>
  <c r="I33" i="7"/>
  <c r="F48" i="7"/>
  <c r="F8" i="7" s="1"/>
  <c r="H68" i="7"/>
  <c r="H49" i="7"/>
  <c r="G8" i="7"/>
  <c r="D6" i="5"/>
  <c r="D31" i="5"/>
  <c r="E31" i="5"/>
  <c r="H31" i="5" s="1"/>
  <c r="K16" i="3"/>
  <c r="K86" i="3"/>
  <c r="K78" i="3"/>
  <c r="L58" i="3"/>
  <c r="L38" i="3"/>
  <c r="K47" i="3"/>
  <c r="K77" i="3"/>
  <c r="L44" i="3"/>
  <c r="K51" i="3"/>
  <c r="L86" i="3"/>
  <c r="L51" i="3"/>
  <c r="L47" i="3"/>
  <c r="I95" i="3"/>
  <c r="I91" i="3" s="1"/>
  <c r="I35" i="3" s="1"/>
  <c r="K70" i="3"/>
  <c r="H46" i="3"/>
  <c r="K12" i="3"/>
  <c r="L16" i="3"/>
  <c r="K19" i="3"/>
  <c r="K24" i="3"/>
  <c r="K20" i="3"/>
  <c r="K23" i="3"/>
  <c r="L17" i="3"/>
  <c r="L19" i="3"/>
  <c r="K17" i="3"/>
  <c r="K13" i="3"/>
  <c r="L20" i="3"/>
  <c r="L24" i="3"/>
  <c r="H37" i="3"/>
  <c r="H95" i="3"/>
  <c r="H91" i="3" s="1"/>
  <c r="J11" i="3"/>
  <c r="J10" i="3" s="1"/>
  <c r="K10" i="3" s="1"/>
  <c r="I11" i="3"/>
  <c r="I10" i="3" s="1"/>
  <c r="H11" i="3"/>
  <c r="H10" i="3" s="1"/>
  <c r="J95" i="3"/>
  <c r="J37" i="3"/>
  <c r="E6" i="5" l="1"/>
  <c r="H6" i="5" s="1"/>
  <c r="L10" i="3"/>
  <c r="H48" i="7"/>
  <c r="I32" i="7"/>
  <c r="J91" i="3"/>
  <c r="K91" i="3" s="1"/>
  <c r="K95" i="3"/>
  <c r="K46" i="3"/>
  <c r="L46" i="3"/>
  <c r="K37" i="3"/>
  <c r="L37" i="3"/>
  <c r="L11" i="3"/>
  <c r="K11" i="3"/>
  <c r="H36" i="3"/>
  <c r="H35" i="3" s="1"/>
  <c r="J36" i="3"/>
  <c r="L36" i="3" l="1"/>
  <c r="J35" i="3"/>
  <c r="I11" i="7"/>
  <c r="I8" i="7"/>
  <c r="K36" i="3"/>
  <c r="L35" i="3" l="1"/>
  <c r="K35" i="3"/>
</calcChain>
</file>

<file path=xl/sharedStrings.xml><?xml version="1.0" encoding="utf-8"?>
<sst xmlns="http://schemas.openxmlformats.org/spreadsheetml/2006/main" count="372" uniqueCount="221">
  <si>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</si>
  <si>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</si>
  <si>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</si>
  <si>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</si>
  <si>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</si>
  <si>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</si>
  <si>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</si>
  <si>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</si>
  <si>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</si>
  <si>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</si>
  <si>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</si>
  <si>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</si>
  <si>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</si>
  <si>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</si>
  <si>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</si>
  <si>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</si>
  <si>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</si>
  <si>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</si>
  <si>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</si>
  <si>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</si>
  <si>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</si>
  <si>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</si>
  <si>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</si>
  <si>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</si>
  <si>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</si>
  <si>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</si>
  <si>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</si>
  <si>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</si>
  <si>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</si>
  <si>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</si>
  <si>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</si>
  <si>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</si>
  <si>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</si>
  <si>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</si>
  <si>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</si>
  <si>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građevinskih objekata</t>
  </si>
  <si>
    <t>Stambeni objekti</t>
  </si>
  <si>
    <t>Plaće za redovan rad</t>
  </si>
  <si>
    <t>Naknade troškova zaposlenima</t>
  </si>
  <si>
    <t>Službena putovanja</t>
  </si>
  <si>
    <t>Materijalna imovina - prirodna bogatstva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</si>
  <si>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</si>
  <si>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</si>
  <si>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</si>
  <si>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</si>
  <si>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</si>
  <si>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</si>
  <si>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</si>
  <si>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</si>
  <si>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</si>
  <si>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</si>
  <si>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</si>
  <si>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</si>
  <si>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</si>
  <si>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</si>
  <si>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</si>
  <si>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</si>
  <si>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</si>
  <si>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</si>
  <si>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</si>
  <si>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</si>
  <si>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</si>
  <si>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</si>
  <si>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</si>
  <si>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</si>
  <si>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</si>
  <si>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</si>
  <si>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</si>
  <si>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</si>
  <si>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Potpore od međunarodnih organizacija te institucija i tijela EU</t>
  </si>
  <si>
    <t>Tekuće potporeod institucija i tijela EU</t>
  </si>
  <si>
    <t>Prihodi po posebnim propisima</t>
  </si>
  <si>
    <t>Ostali nespomenuti prihodi</t>
  </si>
  <si>
    <t>Donacije od pravnih i fizičkih osoba izvan opće države</t>
  </si>
  <si>
    <t>Tekuće donacjie</t>
  </si>
  <si>
    <t>Kapitalne donacije</t>
  </si>
  <si>
    <t>Prihodi za financiranje rashoda poslovanja</t>
  </si>
  <si>
    <t>Prihodi za financiranje rashoda za nabavu nefinancijske imovine</t>
  </si>
  <si>
    <t>Prihodi od administrativnih pristojbi i po posebnim propisima</t>
  </si>
  <si>
    <t>Ostali prihodi</t>
  </si>
  <si>
    <t>Prihodi iz proračuna</t>
  </si>
  <si>
    <t>Prihodi iz proračuna za financiranje redovne djelatnosti proračunskih korisnika</t>
  </si>
  <si>
    <t xml:space="preserve">Potpore </t>
  </si>
  <si>
    <t>Plaće</t>
  </si>
  <si>
    <t>Plaće za prekovremeni rad</t>
  </si>
  <si>
    <t>Plaće za posebne uvjete rada</t>
  </si>
  <si>
    <t>Ostali rashodi za zaposlene</t>
  </si>
  <si>
    <t>Doprinosi na plaće</t>
  </si>
  <si>
    <t>Doprinosi za zdravstveno osiguranje</t>
  </si>
  <si>
    <t>Naknade za prjijevoz</t>
  </si>
  <si>
    <t>Stručno usavršavanje zaposlenika</t>
  </si>
  <si>
    <t>Rashodi za materijal i energiju</t>
  </si>
  <si>
    <t xml:space="preserve">Uredski materijal i ostali mater. rash.; sredstva za čišćenje i higijenu,  literatura </t>
  </si>
  <si>
    <t>Materijal i sirovine ; Namirnice, lijekovi, materijal za radnu okupaciju, odjeća i obuća, školski</t>
  </si>
  <si>
    <t>Energija</t>
  </si>
  <si>
    <t>Materija i dijeovi za tek.</t>
  </si>
  <si>
    <t>Sitni inventar i auto gume</t>
  </si>
  <si>
    <t>Službena odjeća i obuća</t>
  </si>
  <si>
    <t>Rashodi za usluge</t>
  </si>
  <si>
    <t>Usluge telefona</t>
  </si>
  <si>
    <t>Usluge tekućeg i invest.održ</t>
  </si>
  <si>
    <t>Usluge promidžbe i informiranja</t>
  </si>
  <si>
    <t>Komunalne usluge</t>
  </si>
  <si>
    <t>Zakupnine i najamnine</t>
  </si>
  <si>
    <t>Zdravstvene i veter. usluge</t>
  </si>
  <si>
    <t>Intelektualne i ostale usluge</t>
  </si>
  <si>
    <t>Računalne usluge</t>
  </si>
  <si>
    <t>Ostale usluge</t>
  </si>
  <si>
    <t>Ostali nespomenuti rashodi poslovanja</t>
  </si>
  <si>
    <t>Naknade za rad predsta. i izvš.</t>
  </si>
  <si>
    <t>Premije osiguranja</t>
  </si>
  <si>
    <t>Reprezentacija</t>
  </si>
  <si>
    <t>Financijski rashodi</t>
  </si>
  <si>
    <t>Bankarske usluge i usluge pl. prometa</t>
  </si>
  <si>
    <t>Zatezne kamate</t>
  </si>
  <si>
    <t>Naknade građanima i kućanstvima na temelju osiguranja i druge naknade</t>
  </si>
  <si>
    <t>Ostale naknade građanima i kućanstvima iz proračuna</t>
  </si>
  <si>
    <t>Đeparac</t>
  </si>
  <si>
    <t>Prijevoz, kul.zabav, ljetovane</t>
  </si>
  <si>
    <t>Ostala prava</t>
  </si>
  <si>
    <t>uredska oprema i namještaj</t>
  </si>
  <si>
    <t>uređaji, strojevi i oprema z a ostale namjene</t>
  </si>
  <si>
    <t xml:space="preserve">prijevozna sredstva u cestovnom prijevozui </t>
  </si>
  <si>
    <t>Rashodi za nabavu neproizvedene imovine</t>
  </si>
  <si>
    <t>Postrojenje i oprema</t>
  </si>
  <si>
    <t>Prijjevozna sredstva</t>
  </si>
  <si>
    <t>Kapitalne pomoći od institucija i tijela EU</t>
  </si>
  <si>
    <t>Članarine</t>
  </si>
  <si>
    <t>Pristojbe i naknade</t>
  </si>
  <si>
    <t>Ostali nespomenuti financijski rashodi</t>
  </si>
  <si>
    <t>Naknade ostalih troškova</t>
  </si>
  <si>
    <t>4 Prihodi za posebne namjenje</t>
  </si>
  <si>
    <t>43 Ostali prihodi za posebne namjene</t>
  </si>
  <si>
    <t>5 Pomoći</t>
  </si>
  <si>
    <t>56 Fondovi EU</t>
  </si>
  <si>
    <t>561 Europski socijalni fond (ESF)</t>
  </si>
  <si>
    <t>6 Donacije</t>
  </si>
  <si>
    <t>61 Donacije</t>
  </si>
  <si>
    <t xml:space="preserve">   43 Ostali prihodi za posebne namjene</t>
  </si>
  <si>
    <t xml:space="preserve">   52 Ostale pomoći i darovnice</t>
  </si>
  <si>
    <t xml:space="preserve">   56 Fondovi EU</t>
  </si>
  <si>
    <t xml:space="preserve">   561 Europski socijalni fond (ESF)</t>
  </si>
  <si>
    <t xml:space="preserve">   61 Donacije</t>
  </si>
  <si>
    <t xml:space="preserve">   58 NPOO</t>
  </si>
  <si>
    <t xml:space="preserve">   581 Mehanizam za oporavak i otpornost</t>
  </si>
  <si>
    <t>10 Socijalna zaštita</t>
  </si>
  <si>
    <t xml:space="preserve">  104 Obitelj i djeca</t>
  </si>
  <si>
    <t xml:space="preserve">  107 Socijalna pomoć stanovništvu koje nije obuhvaćeno redovnim socijalnim programima</t>
  </si>
  <si>
    <t xml:space="preserve">  109 Aktivnost socijalne zaštite koje nisu drugdje svrstane</t>
  </si>
  <si>
    <t>Centar za pružćanje usluga u zajednici Svitanje, Koprivnica</t>
  </si>
  <si>
    <t>PRORAČUNSKI KORISNICI U SOCIJALNOJ SKRBI</t>
  </si>
  <si>
    <r>
      <t xml:space="preserve">BROJČANA OZNAKA PRORAČUNSKOG KORISNIKA: </t>
    </r>
    <r>
      <rPr>
        <b/>
        <sz val="10"/>
        <color rgb="FF000000"/>
        <rFont val="Arial"/>
        <family val="2"/>
        <charset val="238"/>
      </rPr>
      <t>203</t>
    </r>
  </si>
  <si>
    <r>
      <t xml:space="preserve">BROJČANA OZNAKA GLAVE </t>
    </r>
    <r>
      <rPr>
        <b/>
        <sz val="10"/>
        <color rgb="FF000000"/>
        <rFont val="Arial"/>
        <family val="2"/>
        <charset val="238"/>
      </rPr>
      <t>60</t>
    </r>
  </si>
  <si>
    <t>RAZDJEL</t>
  </si>
  <si>
    <t>086</t>
  </si>
  <si>
    <t>MINISTARSTVO RADA, MIROVINSKOGA SUSTAVA, OBITELJI I SOCIJALNE POLITIKE</t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</si>
  <si>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11</t>
    </r>
  </si>
  <si>
    <t>PRORAČUNSKI PRIHODI</t>
  </si>
  <si>
    <t>SKRB ZA SOCIJALNO OSJETLJIVE SKUPINE</t>
  </si>
  <si>
    <r>
      <t>BROJČANA OZNAKA PROGRAMA</t>
    </r>
    <r>
      <rPr>
        <b/>
        <sz val="10"/>
        <color rgb="FF000000"/>
        <rFont val="Arial"/>
        <family val="2"/>
        <charset val="238"/>
      </rPr>
      <t xml:space="preserve"> 4002</t>
    </r>
  </si>
  <si>
    <t>SKRB ZA DJECU BEZ ODGOVARAJUĆE RODITELJSKE SKRBI</t>
  </si>
  <si>
    <t>RASHODI POSLOVANJA</t>
  </si>
  <si>
    <t xml:space="preserve">RASHODI ZA ZAPOSLENE </t>
  </si>
  <si>
    <t>MATERIJALNI RASHODI</t>
  </si>
  <si>
    <t>FINANCIJSKI RASHODI</t>
  </si>
  <si>
    <t>NAKNADE GRAĐANIMA I KUĆANSTVIMA NA TEMELJU OSIGURANJA I DRUGE NAKNADE</t>
  </si>
  <si>
    <r>
      <t xml:space="preserve">BROJČANA OZNAKA AKTIVNOSTI/PROJEKTA </t>
    </r>
    <r>
      <rPr>
        <b/>
        <sz val="10"/>
        <color rgb="FF000000"/>
        <rFont val="Arial"/>
        <family val="2"/>
        <charset val="238"/>
      </rPr>
      <t>A 795010</t>
    </r>
  </si>
  <si>
    <t>SKRB ZA DJECU BEZ ODGOVARAJUĆE RODITELJSKE SKRBI (OSTALI IZVORI FINANCIRANJA)</t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</si>
  <si>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61</t>
    </r>
  </si>
  <si>
    <t>DONACIJE</t>
  </si>
  <si>
    <t>OSTALE POMOĆI</t>
  </si>
  <si>
    <t xml:space="preserve">OSTALI PRIHODI ZA POSEBNE NAMJENE </t>
  </si>
  <si>
    <r>
      <t>BROJČANA OZNAKA PROGRAMA</t>
    </r>
    <r>
      <rPr>
        <b/>
        <sz val="10"/>
        <color rgb="FF000000"/>
        <rFont val="Arial"/>
        <family val="2"/>
        <charset val="238"/>
      </rPr>
      <t xml:space="preserve"> 4003</t>
    </r>
  </si>
  <si>
    <t>PODIZANJE KVALITETE I DOSTUPNOSTI SOCIJALNE SKRBI</t>
  </si>
  <si>
    <t>OPERATIVNI PROGRAM UČINKOVITI LJUDSKI POTENCIJALI 2014-2020- PRIORITET 2 I 5</t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</si>
  <si>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561</t>
    </r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</si>
  <si>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12</t>
    </r>
  </si>
  <si>
    <t>SREDSTVA UČEŠĆA ZA POMOĆI</t>
  </si>
  <si>
    <r>
      <t xml:space="preserve">BROJČANA OZNAKA AKTIVNOSTI/PROJEKTA </t>
    </r>
    <r>
      <rPr>
        <b/>
        <sz val="10"/>
        <color rgb="FF000000"/>
        <rFont val="Arial"/>
        <family val="2"/>
        <charset val="238"/>
      </rPr>
      <t>T 797014</t>
    </r>
  </si>
  <si>
    <t>RAZVOJ SOCIJALNIH USLUGA U ZAJEDNICI-NPOO</t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</si>
  <si>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581</t>
    </r>
  </si>
  <si>
    <r>
      <rPr>
        <sz val="10"/>
        <color rgb="FF000000"/>
        <rFont val="Arial"/>
        <family val="2"/>
        <charset val="238"/>
      </rPr>
      <t xml:space="preserve">BROJČANA OZNAKA AKTIVNOSTI/PROJEKTA </t>
    </r>
    <r>
      <rPr>
        <b/>
        <sz val="10"/>
        <color rgb="FF000000"/>
        <rFont val="Arial"/>
        <family val="2"/>
        <charset val="238"/>
      </rPr>
      <t>A 799010</t>
    </r>
  </si>
  <si>
    <r>
      <t>BROJČANA OZNAKA AKTIVNOSTI/PROJEKTA</t>
    </r>
    <r>
      <rPr>
        <b/>
        <sz val="10"/>
        <color rgb="FF000000"/>
        <rFont val="Arial"/>
        <family val="2"/>
        <charset val="238"/>
      </rPr>
      <t xml:space="preserve"> A 734192</t>
    </r>
  </si>
  <si>
    <r>
      <t>BROJČANA OZNAKA IZVORA FINANCIRANJA</t>
    </r>
    <r>
      <rPr>
        <b/>
        <sz val="10"/>
        <color rgb="FF000000"/>
        <rFont val="Arial"/>
        <family val="2"/>
        <charset val="238"/>
      </rPr>
      <t xml:space="preserve"> 43</t>
    </r>
  </si>
  <si>
    <r>
      <t>BROJČANA OZNAKA IZVORA FINANCIRANJA</t>
    </r>
    <r>
      <rPr>
        <b/>
        <sz val="10"/>
        <color rgb="FF000000"/>
        <rFont val="Arial"/>
        <family val="2"/>
        <charset val="238"/>
      </rPr>
      <t xml:space="preserve"> 52</t>
    </r>
  </si>
  <si>
    <t>RASHODI ZA NABAVU NEFINANCJSKE IMOVINE</t>
  </si>
  <si>
    <t>RASHODI ZA NABAVU NEPROIZVEDENE IMOVINE</t>
  </si>
  <si>
    <t>RASHODI ZA NABAVU PROIZVEDENE DUGOTRAJNE IMOVINE</t>
  </si>
  <si>
    <t>Ostali financijski rashodi</t>
  </si>
  <si>
    <t>KLASA :</t>
  </si>
  <si>
    <t>URBROJ :</t>
  </si>
  <si>
    <t>EUROPSKI SOCIJALNI FOND (ESF)</t>
  </si>
  <si>
    <t>MEHANIZAM ZA OPORAVAK I OTPORNOST</t>
  </si>
  <si>
    <t>IZVORNI PLAN ILI REBALANS 2024.*</t>
  </si>
  <si>
    <t>TEKUĆI PLAN 2024.*</t>
  </si>
  <si>
    <t xml:space="preserve">            SANJA ŽDERIĆ POLUTNIK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</si>
  <si>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</si>
  <si>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</si>
  <si>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</si>
  <si>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</si>
  <si>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</si>
  <si>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IZVRŠENJE FINANCIJSKOG PLANA PRORAČUNSKOG KORISNIKA DRŽAVNOG PRORAČUNA
ZA  2024. GODINU</t>
  </si>
  <si>
    <t xml:space="preserve">OSTVARENJE/IZVRŠENJE 
2023. </t>
  </si>
  <si>
    <t xml:space="preserve">OSTVARENJE/IZVRŠENJE 
2024. </t>
  </si>
  <si>
    <t xml:space="preserve">OSTVARENJE/ IZVRŠENJE 
2023. </t>
  </si>
  <si>
    <t xml:space="preserve">OSTVARENJE/ IZVRŠENJE 
2024. </t>
  </si>
  <si>
    <t>OSTVARENJE/ IZVRŠENJE 
2024.</t>
  </si>
  <si>
    <t>Komunikacijska oprema</t>
  </si>
  <si>
    <t>Tekući prijenosi između proračunskih korisnika istog proračuna</t>
  </si>
  <si>
    <t xml:space="preserve"> </t>
  </si>
  <si>
    <t>POTPORE</t>
  </si>
  <si>
    <r>
      <t xml:space="preserve">BROJČANA OZNAKA PROGRAMA </t>
    </r>
    <r>
      <rPr>
        <b/>
        <sz val="10"/>
        <color rgb="FF000000"/>
        <rFont val="Arial"/>
        <family val="2"/>
        <charset val="238"/>
      </rPr>
      <t>1615</t>
    </r>
  </si>
  <si>
    <t>Hitna intervencija</t>
  </si>
  <si>
    <r>
      <t xml:space="preserve">BROJČANA OZNAKA AKTIVNOSTI/PROJEKTA </t>
    </r>
    <r>
      <rPr>
        <b/>
        <sz val="10"/>
        <color rgb="FF000000"/>
        <rFont val="Arial"/>
        <family val="2"/>
        <charset val="238"/>
      </rPr>
      <t>K 618391</t>
    </r>
  </si>
  <si>
    <t>Hitne intervencije u sustavu socijalne skrbi</t>
  </si>
  <si>
    <t>U Koprivnici, 21.03.2025.</t>
  </si>
  <si>
    <t>400-01/25-01/3</t>
  </si>
  <si>
    <t>2137-27-06-04-25-1</t>
  </si>
  <si>
    <t>Na osnovu Pravilnika o polugodišnjem i godišnjem izvještaju o izvršenju proračuna i financijskog plana (NN 85/23) te na osnovu članka 19. Statuta Centra za pružanje usluga u zajednici Svitanje,</t>
  </si>
  <si>
    <t xml:space="preserve">                                                                              Koprivnica Upravno vijeće na sjednici održanoj dana 21.03.2025. godine usvaja </t>
  </si>
  <si>
    <t xml:space="preserve">    PREDSJEDNICA UPRAVNOG VIJEĆA: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</si>
</sst>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9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7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6" fillId="0" borderId="3" xfId="2" applyFont="1" applyBorder="1" applyAlignment="1">
      <alignment horizontal="right"/>
    </xf>
    <xf numFmtId="43" fontId="6" fillId="3" borderId="3" xfId="2" applyFont="1" applyFill="1" applyBorder="1" applyAlignment="1">
      <alignment horizontal="right"/>
    </xf>
    <xf numFmtId="43" fontId="7" fillId="3" borderId="3" xfId="2" applyFont="1" applyFill="1" applyBorder="1" applyAlignment="1">
      <alignment vertical="center" wrapText="1"/>
    </xf>
    <xf numFmtId="43" fontId="9" fillId="0" borderId="3" xfId="2" applyFont="1" applyBorder="1" applyAlignment="1">
      <alignment horizontal="left" vertical="center" wrapText="1"/>
    </xf>
    <xf numFmtId="43" fontId="7" fillId="0" borderId="3" xfId="2" applyFont="1" applyBorder="1" applyAlignment="1">
      <alignment vertical="center" wrapText="1"/>
    </xf>
    <xf numFmtId="43" fontId="6" fillId="3" borderId="3" xfId="2" quotePrefix="1" applyFont="1" applyFill="1" applyBorder="1" applyAlignment="1">
      <alignment horizontal="left" wrapText="1"/>
    </xf>
    <xf numFmtId="43" fontId="6" fillId="3" borderId="3" xfId="2" applyFont="1" applyFill="1" applyBorder="1" applyAlignment="1">
      <alignment horizontal="center" vertical="center" wrapText="1"/>
    </xf>
    <xf numFmtId="43" fontId="6" fillId="3" borderId="3" xfId="2" applyFont="1" applyFill="1" applyBorder="1" applyAlignment="1">
      <alignment horizontal="left" vertical="center" wrapText="1"/>
    </xf>
    <xf numFmtId="43" fontId="20" fillId="0" borderId="0" xfId="2" applyFont="1"/>
    <xf numFmtId="0" fontId="3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/>
    </xf>
    <xf numFmtId="43" fontId="20" fillId="3" borderId="0" xfId="2" applyFont="1" applyFill="1"/>
    <xf numFmtId="43" fontId="7" fillId="3" borderId="3" xfId="2" applyFont="1" applyFill="1" applyBorder="1" applyAlignment="1">
      <alignment wrapText="1"/>
    </xf>
    <xf numFmtId="43" fontId="3" fillId="2" borderId="3" xfId="2" applyFont="1" applyFill="1" applyBorder="1" applyAlignment="1">
      <alignment horizontal="right"/>
    </xf>
    <xf numFmtId="43" fontId="0" fillId="0" borderId="3" xfId="2" applyFont="1" applyBorder="1"/>
    <xf numFmtId="0" fontId="9" fillId="0" borderId="3" xfId="0" applyFont="1" applyBorder="1" applyAlignment="1">
      <alignment vertical="justify"/>
    </xf>
    <xf numFmtId="43" fontId="9" fillId="0" borderId="3" xfId="2" applyFont="1" applyBorder="1" applyAlignment="1">
      <alignment horizontal="center" vertical="justify"/>
    </xf>
    <xf numFmtId="0" fontId="7" fillId="0" borderId="3" xfId="0" applyFont="1" applyBorder="1" applyAlignment="1">
      <alignment vertical="justify"/>
    </xf>
    <xf numFmtId="43" fontId="7" fillId="0" borderId="3" xfId="2" applyFont="1" applyBorder="1" applyAlignment="1">
      <alignment horizontal="center" vertical="justify"/>
    </xf>
    <xf numFmtId="0" fontId="0" fillId="0" borderId="3" xfId="0" applyBorder="1" applyAlignment="1">
      <alignment vertical="justify"/>
    </xf>
    <xf numFmtId="43" fontId="9" fillId="0" borderId="3" xfId="2" applyFont="1" applyBorder="1"/>
    <xf numFmtId="43" fontId="7" fillId="0" borderId="3" xfId="2" applyFont="1" applyBorder="1"/>
    <xf numFmtId="43" fontId="9" fillId="0" borderId="3" xfId="2" applyFont="1" applyBorder="1" applyAlignment="1">
      <alignment vertical="justify"/>
    </xf>
    <xf numFmtId="43" fontId="7" fillId="0" borderId="3" xfId="2" applyFont="1" applyBorder="1" applyAlignment="1">
      <alignment vertical="justify"/>
    </xf>
    <xf numFmtId="43" fontId="0" fillId="0" borderId="3" xfId="2" applyFont="1" applyBorder="1" applyAlignment="1">
      <alignment vertical="justify"/>
    </xf>
    <xf numFmtId="43" fontId="6" fillId="2" borderId="3" xfId="2" applyFont="1" applyFill="1" applyBorder="1" applyAlignment="1">
      <alignment horizontal="right"/>
    </xf>
    <xf numFmtId="0" fontId="1" fillId="0" borderId="3" xfId="0" applyFont="1" applyBorder="1"/>
    <xf numFmtId="0" fontId="9" fillId="0" borderId="3" xfId="0" applyFont="1" applyBorder="1"/>
    <xf numFmtId="0" fontId="0" fillId="0" borderId="3" xfId="0" applyBorder="1" applyAlignment="1">
      <alignment horizontal="center" vertical="center"/>
    </xf>
    <xf numFmtId="0" fontId="7" fillId="0" borderId="3" xfId="0" applyFont="1" applyBorder="1"/>
    <xf numFmtId="0" fontId="14" fillId="0" borderId="3" xfId="0" applyFont="1" applyBorder="1" applyAlignment="1">
      <alignment vertical="top" wrapText="1"/>
    </xf>
    <xf numFmtId="43" fontId="1" fillId="0" borderId="3" xfId="2" applyFont="1" applyBorder="1"/>
    <xf numFmtId="0" fontId="21" fillId="2" borderId="3" xfId="0" quotePrefix="1" applyFont="1" applyFill="1" applyBorder="1" applyAlignment="1">
      <alignment horizontal="left" vertical="center"/>
    </xf>
    <xf numFmtId="43" fontId="22" fillId="2" borderId="3" xfId="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3" fontId="19" fillId="0" borderId="3" xfId="2" applyFont="1" applyBorder="1"/>
    <xf numFmtId="0" fontId="1" fillId="0" borderId="3" xfId="0" applyFont="1" applyBorder="1" applyAlignment="1">
      <alignment vertical="justify"/>
    </xf>
    <xf numFmtId="43" fontId="1" fillId="0" borderId="3" xfId="2" applyFont="1" applyBorder="1" applyAlignment="1">
      <alignment vertical="justify"/>
    </xf>
    <xf numFmtId="0" fontId="9" fillId="2" borderId="3" xfId="0" quotePrefix="1" applyFont="1" applyFill="1" applyBorder="1" applyAlignment="1">
      <alignment horizontal="left" vertical="center" wrapText="1"/>
    </xf>
    <xf numFmtId="43" fontId="0" fillId="0" borderId="0" xfId="2" applyFont="1"/>
    <xf numFmtId="43" fontId="14" fillId="0" borderId="0" xfId="2" applyFont="1" applyAlignment="1">
      <alignment vertical="top" wrapText="1"/>
    </xf>
    <xf numFmtId="0" fontId="2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3" fontId="20" fillId="0" borderId="3" xfId="2" applyFont="1" applyBorder="1" applyAlignment="1">
      <alignment vertical="top" wrapText="1"/>
    </xf>
    <xf numFmtId="43" fontId="23" fillId="0" borderId="0" xfId="2" applyFont="1" applyAlignment="1">
      <alignment vertical="top" wrapText="1"/>
    </xf>
    <xf numFmtId="43" fontId="23" fillId="0" borderId="3" xfId="2" applyFont="1" applyBorder="1" applyAlignment="1">
      <alignment vertical="top" wrapText="1"/>
    </xf>
    <xf numFmtId="43" fontId="23" fillId="0" borderId="3" xfId="2" applyFont="1" applyBorder="1"/>
    <xf numFmtId="0" fontId="20" fillId="0" borderId="0" xfId="0" applyFont="1"/>
    <xf numFmtId="43" fontId="20" fillId="0" borderId="3" xfId="2" applyFont="1" applyBorder="1"/>
    <xf numFmtId="164" fontId="9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distributed" vertical="center"/>
    </xf>
    <xf numFmtId="0" fontId="8" fillId="2" borderId="3" xfId="0" quotePrefix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distributed"/>
    </xf>
    <xf numFmtId="0" fontId="6" fillId="2" borderId="2" xfId="0" quotePrefix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3" fontId="3" fillId="2" borderId="4" xfId="2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43" fontId="6" fillId="2" borderId="4" xfId="2" applyFont="1" applyFill="1" applyBorder="1" applyAlignment="1">
      <alignment horizontal="right"/>
    </xf>
    <xf numFmtId="43" fontId="3" fillId="2" borderId="3" xfId="2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left" vertical="center" wrapText="1"/>
    </xf>
    <xf numFmtId="43" fontId="6" fillId="5" borderId="4" xfId="2" applyFont="1" applyFill="1" applyBorder="1" applyAlignment="1">
      <alignment horizontal="right"/>
    </xf>
    <xf numFmtId="43" fontId="3" fillId="4" borderId="4" xfId="2" applyFont="1" applyFill="1" applyBorder="1" applyAlignment="1">
      <alignment horizontal="left" vertical="center" wrapText="1"/>
    </xf>
    <xf numFmtId="43" fontId="6" fillId="4" borderId="4" xfId="2" applyFont="1" applyFill="1" applyBorder="1" applyAlignment="1">
      <alignment horizontal="right"/>
    </xf>
    <xf numFmtId="43" fontId="6" fillId="4" borderId="3" xfId="2" applyFont="1" applyFill="1" applyBorder="1" applyAlignment="1">
      <alignment horizontal="right"/>
    </xf>
    <xf numFmtId="0" fontId="3" fillId="6" borderId="4" xfId="0" applyFont="1" applyFill="1" applyBorder="1" applyAlignment="1">
      <alignment horizontal="left" vertical="center" wrapText="1"/>
    </xf>
    <xf numFmtId="43" fontId="6" fillId="6" borderId="4" xfId="2" applyFont="1" applyFill="1" applyBorder="1" applyAlignment="1">
      <alignment horizontal="right"/>
    </xf>
    <xf numFmtId="43" fontId="6" fillId="6" borderId="3" xfId="2" applyFont="1" applyFill="1" applyBorder="1" applyAlignment="1">
      <alignment horizontal="right"/>
    </xf>
    <xf numFmtId="43" fontId="3" fillId="0" borderId="3" xfId="2" applyFont="1" applyBorder="1" applyAlignment="1">
      <alignment horizontal="right"/>
    </xf>
    <xf numFmtId="43" fontId="9" fillId="3" borderId="3" xfId="2" applyFont="1" applyFill="1" applyBorder="1" applyAlignment="1">
      <alignment vertical="center"/>
    </xf>
    <xf numFmtId="0" fontId="6" fillId="0" borderId="0" xfId="0" quotePrefix="1" applyFont="1" applyAlignment="1">
      <alignment horizontal="left" vertical="center" wrapText="1"/>
    </xf>
    <xf numFmtId="43" fontId="7" fillId="0" borderId="0" xfId="2" applyFont="1" applyFill="1" applyBorder="1" applyAlignment="1">
      <alignment wrapText="1"/>
    </xf>
    <xf numFmtId="43" fontId="6" fillId="0" borderId="0" xfId="2" applyFont="1" applyFill="1" applyBorder="1" applyAlignment="1">
      <alignment horizontal="right"/>
    </xf>
    <xf numFmtId="43" fontId="3" fillId="3" borderId="3" xfId="2" applyFont="1" applyFill="1" applyBorder="1" applyAlignment="1">
      <alignment horizontal="right"/>
    </xf>
    <xf numFmtId="0" fontId="6" fillId="5" borderId="3" xfId="2" applyNumberFormat="1" applyFont="1" applyFill="1" applyBorder="1" applyAlignment="1">
      <alignment horizontal="right"/>
    </xf>
    <xf numFmtId="164" fontId="9" fillId="0" borderId="3" xfId="0" applyNumberFormat="1" applyFont="1" applyBorder="1" applyAlignment="1">
      <alignment vertical="center" wrapText="1"/>
    </xf>
    <xf numFmtId="43" fontId="6" fillId="0" borderId="3" xfId="2" applyFont="1" applyFill="1" applyBorder="1" applyAlignment="1">
      <alignment horizontal="right"/>
    </xf>
    <xf numFmtId="43" fontId="0" fillId="0" borderId="3" xfId="2" applyFont="1" applyFill="1" applyBorder="1"/>
    <xf numFmtId="43" fontId="3" fillId="0" borderId="3" xfId="2" applyFont="1" applyFill="1" applyBorder="1" applyAlignment="1">
      <alignment horizontal="right"/>
    </xf>
    <xf numFmtId="0" fontId="24" fillId="7" borderId="3" xfId="0" applyFont="1" applyFill="1" applyBorder="1" applyAlignment="1">
      <alignment horizontal="left" vertical="center" wrapText="1"/>
    </xf>
    <xf numFmtId="43" fontId="3" fillId="7" borderId="4" xfId="2" applyFont="1" applyFill="1" applyBorder="1" applyAlignment="1">
      <alignment horizontal="right"/>
    </xf>
    <xf numFmtId="43" fontId="6" fillId="7" borderId="4" xfId="2" applyFont="1" applyFill="1" applyBorder="1" applyAlignment="1">
      <alignment horizontal="right"/>
    </xf>
    <xf numFmtId="43" fontId="6" fillId="7" borderId="3" xfId="2" applyFont="1" applyFill="1" applyBorder="1" applyAlignment="1">
      <alignment horizontal="right"/>
    </xf>
    <xf numFmtId="43" fontId="6" fillId="0" borderId="4" xfId="2" applyFont="1" applyFill="1" applyBorder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43" fontId="3" fillId="4" borderId="1" xfId="2" applyFont="1" applyFill="1" applyBorder="1" applyAlignment="1">
      <alignment horizontal="left" vertical="center" wrapText="1"/>
    </xf>
    <xf numFmtId="43" fontId="3" fillId="4" borderId="2" xfId="2" applyFont="1" applyFill="1" applyBorder="1" applyAlignment="1">
      <alignment horizontal="left" vertical="center" wrapText="1"/>
    </xf>
    <xf numFmtId="43" fontId="3" fillId="4" borderId="4" xfId="2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3">
    <cellStyle name="Normalno" xfId="0" builtinId="0"/>
    <cellStyle name="Obično_List4" xfId="1" xr:uid="{00000000-0005-0000-0000-000001000000}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6"/>
  <sheetViews>
    <sheetView tabSelected="1" topLeftCell="B32" zoomScaleNormal="100" workbookViewId="0">
      <selection activeCell="F47" sqref="F4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x14ac:dyDescent="0.25">
      <c r="B1" s="134" t="s">
        <v>218</v>
      </c>
      <c r="C1" s="134"/>
      <c r="D1" s="134"/>
      <c r="E1" s="134"/>
      <c r="F1" s="134"/>
      <c r="G1" s="134"/>
      <c r="H1" s="134"/>
      <c r="I1" s="134"/>
      <c r="J1" s="134"/>
      <c r="K1" s="134"/>
    </row>
    <row r="2" spans="2:13" x14ac:dyDescent="0.25">
      <c r="B2" s="134" t="s">
        <v>219</v>
      </c>
      <c r="C2" s="134"/>
      <c r="D2" s="134"/>
      <c r="E2" s="134"/>
      <c r="F2" s="134"/>
      <c r="G2" s="134"/>
      <c r="H2" s="134"/>
      <c r="I2" s="134"/>
      <c r="J2" s="134"/>
      <c r="K2" s="134"/>
    </row>
    <row r="4" spans="2:13" ht="42" customHeight="1" x14ac:dyDescent="0.25">
      <c r="B4" s="136" t="s">
        <v>201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28"/>
    </row>
    <row r="5" spans="2:13" ht="18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ht="15.75" customHeight="1" x14ac:dyDescent="0.25">
      <c r="B6" s="136" t="s">
        <v>12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27"/>
    </row>
    <row r="7" spans="2:13" ht="18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</row>
    <row r="8" spans="2:13" ht="18" customHeight="1" x14ac:dyDescent="0.25">
      <c r="B8" s="136" t="s">
        <v>60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26"/>
    </row>
    <row r="9" spans="2:13" ht="18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26"/>
    </row>
    <row r="10" spans="2:13" ht="18" customHeight="1" x14ac:dyDescent="0.25">
      <c r="B10" s="151" t="s">
        <v>68</v>
      </c>
      <c r="C10" s="151"/>
      <c r="D10" s="151"/>
      <c r="E10" s="151"/>
      <c r="F10" s="151"/>
      <c r="G10" s="5"/>
      <c r="H10" s="6"/>
      <c r="I10" s="6"/>
      <c r="J10" s="6"/>
      <c r="K10" s="31"/>
      <c r="L10" s="31"/>
    </row>
    <row r="11" spans="2:13" ht="25.5" x14ac:dyDescent="0.25">
      <c r="B11" s="144" t="s">
        <v>8</v>
      </c>
      <c r="C11" s="144"/>
      <c r="D11" s="144"/>
      <c r="E11" s="144"/>
      <c r="F11" s="144"/>
      <c r="G11" s="29" t="s">
        <v>202</v>
      </c>
      <c r="H11" s="29" t="s">
        <v>193</v>
      </c>
      <c r="I11" s="29" t="s">
        <v>194</v>
      </c>
      <c r="J11" s="29" t="s">
        <v>203</v>
      </c>
      <c r="K11" s="29" t="s">
        <v>28</v>
      </c>
      <c r="L11" s="29" t="s">
        <v>58</v>
      </c>
    </row>
    <row r="12" spans="2:13" x14ac:dyDescent="0.25">
      <c r="B12" s="145">
        <v>1</v>
      </c>
      <c r="C12" s="145"/>
      <c r="D12" s="145"/>
      <c r="E12" s="145"/>
      <c r="F12" s="146"/>
      <c r="G12" s="35">
        <v>2</v>
      </c>
      <c r="H12" s="34">
        <v>3</v>
      </c>
      <c r="I12" s="34">
        <v>4</v>
      </c>
      <c r="J12" s="34">
        <v>5</v>
      </c>
      <c r="K12" s="34" t="s">
        <v>41</v>
      </c>
      <c r="L12" s="34" t="s">
        <v>42</v>
      </c>
    </row>
    <row r="13" spans="2:13" x14ac:dyDescent="0.25">
      <c r="B13" s="140" t="s">
        <v>30</v>
      </c>
      <c r="C13" s="141"/>
      <c r="D13" s="141"/>
      <c r="E13" s="141"/>
      <c r="F13" s="142"/>
      <c r="G13" s="118">
        <v>635006.76</v>
      </c>
      <c r="H13" s="118">
        <v>602716</v>
      </c>
      <c r="I13" s="118">
        <v>592008</v>
      </c>
      <c r="J13" s="118">
        <v>864301.82</v>
      </c>
      <c r="K13" s="118">
        <f>J13/G13*100</f>
        <v>136.10907386245776</v>
      </c>
      <c r="L13" s="118">
        <f>J13/I13*100</f>
        <v>145.99495614924123</v>
      </c>
    </row>
    <row r="14" spans="2:13" x14ac:dyDescent="0.25">
      <c r="B14" s="143" t="s">
        <v>29</v>
      </c>
      <c r="C14" s="142"/>
      <c r="D14" s="142"/>
      <c r="E14" s="142"/>
      <c r="F14" s="142"/>
      <c r="G14" s="48">
        <v>0</v>
      </c>
      <c r="H14" s="118">
        <v>0</v>
      </c>
      <c r="I14" s="118">
        <v>0</v>
      </c>
      <c r="J14" s="48">
        <v>0</v>
      </c>
      <c r="K14" s="48">
        <v>0</v>
      </c>
      <c r="L14" s="48">
        <v>0</v>
      </c>
    </row>
    <row r="15" spans="2:13" x14ac:dyDescent="0.25">
      <c r="B15" s="137" t="s">
        <v>0</v>
      </c>
      <c r="C15" s="138"/>
      <c r="D15" s="138"/>
      <c r="E15" s="138"/>
      <c r="F15" s="139"/>
      <c r="G15" s="119">
        <f t="shared" ref="G15:J15" si="0">G13+G14</f>
        <v>635006.76</v>
      </c>
      <c r="H15" s="119">
        <f t="shared" si="0"/>
        <v>602716</v>
      </c>
      <c r="I15" s="119">
        <f t="shared" si="0"/>
        <v>592008</v>
      </c>
      <c r="J15" s="119">
        <f t="shared" si="0"/>
        <v>864301.82</v>
      </c>
      <c r="K15" s="49">
        <f t="shared" ref="K15:K19" si="1">J15/G15*100</f>
        <v>136.10907386245776</v>
      </c>
      <c r="L15" s="49">
        <f t="shared" ref="L15:L18" si="2">J15/I15*100</f>
        <v>145.99495614924123</v>
      </c>
    </row>
    <row r="16" spans="2:13" x14ac:dyDescent="0.25">
      <c r="B16" s="148" t="s">
        <v>31</v>
      </c>
      <c r="C16" s="141"/>
      <c r="D16" s="141"/>
      <c r="E16" s="141"/>
      <c r="F16" s="141"/>
      <c r="G16" s="118">
        <v>598824.19999999995</v>
      </c>
      <c r="H16" s="118">
        <v>602716</v>
      </c>
      <c r="I16" s="118">
        <v>592008</v>
      </c>
      <c r="J16" s="118">
        <v>858897.36</v>
      </c>
      <c r="K16" s="118">
        <f t="shared" si="1"/>
        <v>143.43063623681209</v>
      </c>
      <c r="L16" s="118">
        <f t="shared" si="2"/>
        <v>145.08205294523046</v>
      </c>
    </row>
    <row r="17" spans="1:49" x14ac:dyDescent="0.25">
      <c r="B17" s="143" t="s">
        <v>32</v>
      </c>
      <c r="C17" s="142"/>
      <c r="D17" s="142"/>
      <c r="E17" s="142"/>
      <c r="F17" s="142"/>
      <c r="G17" s="118">
        <v>43656.57</v>
      </c>
      <c r="H17" s="118">
        <v>0</v>
      </c>
      <c r="I17" s="118">
        <v>0</v>
      </c>
      <c r="J17" s="118">
        <v>2355.54</v>
      </c>
      <c r="K17" s="118">
        <f t="shared" si="1"/>
        <v>5.3956139934951377</v>
      </c>
      <c r="L17" s="118">
        <v>0</v>
      </c>
    </row>
    <row r="18" spans="1:49" x14ac:dyDescent="0.25">
      <c r="B18" s="20" t="s">
        <v>1</v>
      </c>
      <c r="C18" s="21"/>
      <c r="D18" s="21"/>
      <c r="E18" s="21"/>
      <c r="F18" s="21"/>
      <c r="G18" s="119">
        <f t="shared" ref="G18:J18" si="3">G16+G17</f>
        <v>642480.7699999999</v>
      </c>
      <c r="H18" s="119">
        <f t="shared" si="3"/>
        <v>602716</v>
      </c>
      <c r="I18" s="119">
        <f t="shared" si="3"/>
        <v>592008</v>
      </c>
      <c r="J18" s="119">
        <f t="shared" si="3"/>
        <v>861252.9</v>
      </c>
      <c r="K18" s="49">
        <f t="shared" si="1"/>
        <v>134.05115611475813</v>
      </c>
      <c r="L18" s="49">
        <f t="shared" si="2"/>
        <v>145.4799428386103</v>
      </c>
    </row>
    <row r="19" spans="1:49" x14ac:dyDescent="0.25">
      <c r="B19" s="147" t="s">
        <v>2</v>
      </c>
      <c r="C19" s="138"/>
      <c r="D19" s="138"/>
      <c r="E19" s="138"/>
      <c r="F19" s="138"/>
      <c r="G19" s="50">
        <f t="shared" ref="G19:J19" si="4">G15-G18</f>
        <v>-7474.0099999998929</v>
      </c>
      <c r="H19" s="50">
        <f t="shared" si="4"/>
        <v>0</v>
      </c>
      <c r="I19" s="50">
        <f t="shared" si="4"/>
        <v>0</v>
      </c>
      <c r="J19" s="50">
        <f t="shared" si="4"/>
        <v>3048.9199999999255</v>
      </c>
      <c r="K19" s="123">
        <f t="shared" si="1"/>
        <v>-40.793630193162294</v>
      </c>
      <c r="L19" s="123">
        <v>0</v>
      </c>
    </row>
    <row r="20" spans="1:49" ht="18" x14ac:dyDescent="0.25">
      <c r="B20" s="3"/>
      <c r="C20" s="7"/>
      <c r="D20" s="7"/>
      <c r="E20" s="7"/>
      <c r="F20" s="7"/>
      <c r="G20" s="57"/>
      <c r="H20" s="57"/>
      <c r="I20" s="57"/>
      <c r="J20" s="57"/>
      <c r="K20" s="1"/>
      <c r="L20" s="1"/>
      <c r="M20" s="1"/>
    </row>
    <row r="21" spans="1:49" ht="18" customHeight="1" x14ac:dyDescent="0.25">
      <c r="B21" s="151" t="s">
        <v>65</v>
      </c>
      <c r="C21" s="151"/>
      <c r="D21" s="151"/>
      <c r="E21" s="151"/>
      <c r="F21" s="151"/>
      <c r="G21" s="57"/>
      <c r="H21" s="57"/>
      <c r="I21" s="57"/>
      <c r="J21" s="57"/>
      <c r="K21" s="1"/>
      <c r="L21" s="1"/>
      <c r="M21" s="1"/>
    </row>
    <row r="22" spans="1:49" ht="25.5" x14ac:dyDescent="0.25">
      <c r="B22" s="144" t="s">
        <v>8</v>
      </c>
      <c r="C22" s="144"/>
      <c r="D22" s="144"/>
      <c r="E22" s="144"/>
      <c r="F22" s="144"/>
      <c r="G22" s="29" t="s">
        <v>202</v>
      </c>
      <c r="H22" s="29" t="s">
        <v>193</v>
      </c>
      <c r="I22" s="29" t="s">
        <v>194</v>
      </c>
      <c r="J22" s="29" t="s">
        <v>203</v>
      </c>
      <c r="K22" s="2" t="s">
        <v>28</v>
      </c>
      <c r="L22" s="2" t="s">
        <v>28</v>
      </c>
    </row>
    <row r="23" spans="1:49" x14ac:dyDescent="0.25">
      <c r="B23" s="152">
        <v>1</v>
      </c>
      <c r="C23" s="153"/>
      <c r="D23" s="153"/>
      <c r="E23" s="153"/>
      <c r="F23" s="153"/>
      <c r="G23" s="58">
        <v>2</v>
      </c>
      <c r="H23" s="2">
        <v>3</v>
      </c>
      <c r="I23" s="2">
        <v>4</v>
      </c>
      <c r="J23" s="2">
        <v>5</v>
      </c>
      <c r="K23" s="2" t="s">
        <v>41</v>
      </c>
      <c r="L23" s="2" t="s">
        <v>42</v>
      </c>
    </row>
    <row r="24" spans="1:49" ht="15.75" customHeight="1" x14ac:dyDescent="0.25">
      <c r="B24" s="140" t="s">
        <v>33</v>
      </c>
      <c r="C24" s="154"/>
      <c r="D24" s="154"/>
      <c r="E24" s="154"/>
      <c r="F24" s="154"/>
      <c r="G24" s="51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</row>
    <row r="25" spans="1:49" x14ac:dyDescent="0.25">
      <c r="B25" s="140" t="s">
        <v>34</v>
      </c>
      <c r="C25" s="141"/>
      <c r="D25" s="141"/>
      <c r="E25" s="141"/>
      <c r="F25" s="141"/>
      <c r="G25" s="52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</row>
    <row r="26" spans="1:49" ht="15" customHeight="1" x14ac:dyDescent="0.25">
      <c r="B26" s="155" t="s">
        <v>59</v>
      </c>
      <c r="C26" s="156"/>
      <c r="D26" s="156"/>
      <c r="E26" s="156"/>
      <c r="F26" s="157"/>
      <c r="G26" s="53">
        <f>G24-G25</f>
        <v>0</v>
      </c>
      <c r="H26" s="53">
        <f t="shared" ref="H26:J26" si="5">H24-H25</f>
        <v>0</v>
      </c>
      <c r="I26" s="53">
        <f t="shared" si="5"/>
        <v>0</v>
      </c>
      <c r="J26" s="53">
        <f t="shared" si="5"/>
        <v>0</v>
      </c>
      <c r="K26" s="54"/>
      <c r="L26" s="54"/>
    </row>
    <row r="27" spans="1:49" s="37" customFormat="1" ht="15" customHeight="1" x14ac:dyDescent="0.25">
      <c r="A27"/>
      <c r="B27" s="140" t="s">
        <v>17</v>
      </c>
      <c r="C27" s="141"/>
      <c r="D27" s="141"/>
      <c r="E27" s="141"/>
      <c r="F27" s="141"/>
      <c r="G27" s="52">
        <v>0</v>
      </c>
      <c r="H27" s="59">
        <v>0</v>
      </c>
      <c r="I27" s="48">
        <v>0</v>
      </c>
      <c r="J27" s="48">
        <v>0</v>
      </c>
      <c r="K27" s="48">
        <v>0</v>
      </c>
      <c r="L27" s="48">
        <v>0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37" customFormat="1" ht="15" customHeight="1" x14ac:dyDescent="0.25">
      <c r="A28"/>
      <c r="B28" s="140" t="s">
        <v>64</v>
      </c>
      <c r="C28" s="141"/>
      <c r="D28" s="141"/>
      <c r="E28" s="141"/>
      <c r="F28" s="141"/>
      <c r="G28" s="52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47" customFormat="1" x14ac:dyDescent="0.25">
      <c r="A29" s="46"/>
      <c r="B29" s="155" t="s">
        <v>66</v>
      </c>
      <c r="C29" s="156"/>
      <c r="D29" s="156"/>
      <c r="E29" s="156"/>
      <c r="F29" s="157"/>
      <c r="G29" s="53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</row>
    <row r="30" spans="1:49" x14ac:dyDescent="0.25">
      <c r="B30" s="158" t="s">
        <v>67</v>
      </c>
      <c r="C30" s="158"/>
      <c r="D30" s="158"/>
      <c r="E30" s="158"/>
      <c r="F30" s="158"/>
      <c r="G30" s="60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</row>
    <row r="31" spans="1:49" x14ac:dyDescent="0.25">
      <c r="B31" s="120"/>
      <c r="C31" s="120"/>
      <c r="D31" s="120"/>
      <c r="E31" s="120"/>
      <c r="F31" s="120"/>
      <c r="G31" s="121"/>
      <c r="H31" s="122"/>
      <c r="I31" s="122"/>
      <c r="J31" s="122"/>
      <c r="K31" s="122"/>
      <c r="L31" s="122"/>
    </row>
    <row r="33" spans="2:12" x14ac:dyDescent="0.2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2:12" ht="15" customHeight="1" x14ac:dyDescent="0.25">
      <c r="B34" s="149" t="s">
        <v>196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</row>
    <row r="35" spans="2:12" ht="15" customHeight="1" x14ac:dyDescent="0.25">
      <c r="B35" s="149" t="s">
        <v>197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</row>
    <row r="36" spans="2:12" ht="15" customHeight="1" x14ac:dyDescent="0.25">
      <c r="B36" s="149" t="s">
        <v>198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49"/>
    </row>
    <row r="37" spans="2:12" ht="36.75" customHeight="1" x14ac:dyDescent="0.25">
      <c r="B37" s="149" t="s">
        <v>199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</row>
    <row r="38" spans="2:12" ht="15" customHeight="1" x14ac:dyDescent="0.25"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</row>
    <row r="39" spans="2:12" ht="15" customHeight="1" x14ac:dyDescent="0.25">
      <c r="B39" s="150" t="s">
        <v>200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</row>
    <row r="40" spans="2:12" x14ac:dyDescent="0.25"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</row>
    <row r="42" spans="2:12" x14ac:dyDescent="0.25">
      <c r="B42" s="134" t="s">
        <v>189</v>
      </c>
      <c r="C42" s="134" t="s">
        <v>216</v>
      </c>
      <c r="D42" s="134"/>
      <c r="E42" s="134"/>
      <c r="F42" s="134"/>
      <c r="G42" s="134"/>
      <c r="H42" s="134"/>
      <c r="I42" s="134" t="s">
        <v>220</v>
      </c>
      <c r="J42" s="134"/>
    </row>
    <row r="43" spans="2:12" x14ac:dyDescent="0.25">
      <c r="B43" s="134" t="s">
        <v>190</v>
      </c>
      <c r="C43" s="134" t="s">
        <v>217</v>
      </c>
      <c r="D43" s="134"/>
      <c r="E43" s="134"/>
      <c r="F43" s="134"/>
      <c r="G43" s="134"/>
      <c r="H43" s="134"/>
      <c r="I43" s="134"/>
      <c r="J43" s="134"/>
    </row>
    <row r="44" spans="2:12" x14ac:dyDescent="0.25">
      <c r="B44" s="134"/>
      <c r="C44" s="134"/>
      <c r="D44" s="134"/>
      <c r="E44" s="134"/>
      <c r="F44" s="134"/>
      <c r="G44" s="134"/>
      <c r="H44" s="134"/>
      <c r="I44" s="134"/>
      <c r="J44" s="134"/>
    </row>
    <row r="45" spans="2:12" x14ac:dyDescent="0.25">
      <c r="B45" s="134" t="s">
        <v>215</v>
      </c>
      <c r="C45" s="134"/>
      <c r="D45" s="134"/>
      <c r="E45" s="134"/>
      <c r="F45" s="134"/>
      <c r="G45" s="134"/>
      <c r="H45" s="134"/>
      <c r="I45" s="135" t="s">
        <v>195</v>
      </c>
      <c r="J45" s="134"/>
    </row>
    <row r="46" spans="2:12" x14ac:dyDescent="0.25">
      <c r="B46" s="134"/>
      <c r="C46" s="134"/>
      <c r="D46" s="134"/>
      <c r="E46" s="134"/>
      <c r="F46" s="134"/>
      <c r="G46" s="134"/>
      <c r="H46" s="134"/>
      <c r="I46" s="134"/>
      <c r="J46" s="134"/>
    </row>
  </sheetData>
  <mergeCells count="27">
    <mergeCell ref="B36:L36"/>
    <mergeCell ref="B37:L38"/>
    <mergeCell ref="B39:L40"/>
    <mergeCell ref="B35:L35"/>
    <mergeCell ref="B10:F10"/>
    <mergeCell ref="B21:F21"/>
    <mergeCell ref="B27:F27"/>
    <mergeCell ref="B28:F28"/>
    <mergeCell ref="B22:F22"/>
    <mergeCell ref="B23:F23"/>
    <mergeCell ref="B24:F24"/>
    <mergeCell ref="B29:F29"/>
    <mergeCell ref="B26:F26"/>
    <mergeCell ref="B30:F30"/>
    <mergeCell ref="B34:L34"/>
    <mergeCell ref="B8:L8"/>
    <mergeCell ref="B6:L6"/>
    <mergeCell ref="B4:L4"/>
    <mergeCell ref="B15:F15"/>
    <mergeCell ref="B25:F25"/>
    <mergeCell ref="B13:F13"/>
    <mergeCell ref="B14:F14"/>
    <mergeCell ref="B11:F11"/>
    <mergeCell ref="B12:F12"/>
    <mergeCell ref="B17:F17"/>
    <mergeCell ref="B19:F19"/>
    <mergeCell ref="B16:F16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1"/>
  <sheetViews>
    <sheetView topLeftCell="C7" zoomScale="93" zoomScaleNormal="93" workbookViewId="0">
      <selection activeCell="R28" sqref="R28"/>
    </sheetView>
  </sheetViews>
  <sheetFormatPr defaultRowHeight="15" x14ac:dyDescent="0.25"/>
  <cols>
    <col min="2" max="2" width="7.42578125" bestFit="1" customWidth="1"/>
    <col min="3" max="3" width="6" customWidth="1"/>
    <col min="4" max="4" width="7.7109375" customWidth="1"/>
    <col min="5" max="5" width="5.140625" customWidth="1"/>
    <col min="6" max="6" width="44.7109375" customWidth="1"/>
    <col min="7" max="7" width="15.140625" customWidth="1"/>
    <col min="8" max="8" width="15.5703125" customWidth="1"/>
    <col min="9" max="9" width="13.42578125" bestFit="1" customWidth="1"/>
    <col min="10" max="10" width="12.85546875" customWidth="1"/>
    <col min="11" max="11" width="11.42578125" customWidth="1"/>
    <col min="12" max="12" width="9.855468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36" t="s">
        <v>12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36" t="s">
        <v>62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36" t="s">
        <v>43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62" t="s">
        <v>8</v>
      </c>
      <c r="C8" s="163"/>
      <c r="D8" s="163"/>
      <c r="E8" s="163"/>
      <c r="F8" s="164"/>
      <c r="G8" s="36" t="s">
        <v>204</v>
      </c>
      <c r="H8" s="36" t="s">
        <v>193</v>
      </c>
      <c r="I8" s="36" t="s">
        <v>194</v>
      </c>
      <c r="J8" s="36" t="s">
        <v>205</v>
      </c>
      <c r="K8" s="36" t="s">
        <v>28</v>
      </c>
      <c r="L8" s="36" t="s">
        <v>58</v>
      </c>
    </row>
    <row r="9" spans="2:12" x14ac:dyDescent="0.25">
      <c r="B9" s="159">
        <v>1</v>
      </c>
      <c r="C9" s="160"/>
      <c r="D9" s="160"/>
      <c r="E9" s="160"/>
      <c r="F9" s="161"/>
      <c r="G9" s="38">
        <v>2</v>
      </c>
      <c r="H9" s="38">
        <v>3</v>
      </c>
      <c r="I9" s="38">
        <v>4</v>
      </c>
      <c r="J9" s="38">
        <v>5</v>
      </c>
      <c r="K9" s="38" t="s">
        <v>41</v>
      </c>
      <c r="L9" s="38" t="s">
        <v>42</v>
      </c>
    </row>
    <row r="10" spans="2:12" x14ac:dyDescent="0.25">
      <c r="B10" s="10"/>
      <c r="C10" s="10"/>
      <c r="D10" s="10"/>
      <c r="E10" s="10"/>
      <c r="F10" s="10" t="s">
        <v>57</v>
      </c>
      <c r="G10" s="73">
        <f t="shared" ref="G10" si="0">G11+G27</f>
        <v>635006.76</v>
      </c>
      <c r="H10" s="73">
        <f t="shared" ref="H10:J10" si="1">H11+H27</f>
        <v>602716</v>
      </c>
      <c r="I10" s="73">
        <f t="shared" si="1"/>
        <v>592008</v>
      </c>
      <c r="J10" s="73">
        <f t="shared" si="1"/>
        <v>864301.82</v>
      </c>
      <c r="K10" s="79">
        <f>J10/G10*100</f>
        <v>136.10907386245776</v>
      </c>
      <c r="L10" s="79">
        <f>J10/I10*100</f>
        <v>145.99495614924123</v>
      </c>
    </row>
    <row r="11" spans="2:12" x14ac:dyDescent="0.25">
      <c r="B11" s="10">
        <v>6</v>
      </c>
      <c r="C11" s="10"/>
      <c r="D11" s="10"/>
      <c r="E11" s="10"/>
      <c r="F11" s="10" t="s">
        <v>3</v>
      </c>
      <c r="G11" s="73">
        <f t="shared" ref="G11" si="2">G12+G16+G19+G23</f>
        <v>635006.76</v>
      </c>
      <c r="H11" s="73">
        <f t="shared" ref="H11:J11" si="3">H12+H16+H19+H23</f>
        <v>602716</v>
      </c>
      <c r="I11" s="73">
        <f t="shared" si="3"/>
        <v>592008</v>
      </c>
      <c r="J11" s="73">
        <f t="shared" si="3"/>
        <v>864301.82</v>
      </c>
      <c r="K11" s="79">
        <f>J11/G11*100</f>
        <v>136.10907386245776</v>
      </c>
      <c r="L11" s="79">
        <f>J11/I11*100</f>
        <v>145.99495614924123</v>
      </c>
    </row>
    <row r="12" spans="2:12" x14ac:dyDescent="0.25">
      <c r="B12" s="10"/>
      <c r="C12" s="10">
        <v>63</v>
      </c>
      <c r="D12" s="10"/>
      <c r="E12" s="10"/>
      <c r="F12" s="10" t="s">
        <v>82</v>
      </c>
      <c r="G12" s="73">
        <f t="shared" ref="G12:J12" si="4">G13</f>
        <v>258656.6</v>
      </c>
      <c r="H12" s="73">
        <f t="shared" si="4"/>
        <v>0</v>
      </c>
      <c r="I12" s="73">
        <f t="shared" si="4"/>
        <v>0</v>
      </c>
      <c r="J12" s="73">
        <f t="shared" si="4"/>
        <v>293293.46000000002</v>
      </c>
      <c r="K12" s="79">
        <f t="shared" ref="K12:K26" si="5">J12/G12*100</f>
        <v>113.39105980670898</v>
      </c>
      <c r="L12" s="79">
        <v>0</v>
      </c>
    </row>
    <row r="13" spans="2:12" x14ac:dyDescent="0.25">
      <c r="B13" s="11"/>
      <c r="C13" s="19"/>
      <c r="D13" s="19">
        <v>632</v>
      </c>
      <c r="E13" s="19"/>
      <c r="F13" s="19" t="s">
        <v>69</v>
      </c>
      <c r="G13" s="73">
        <f t="shared" ref="G13" si="6">G14+G15</f>
        <v>258656.6</v>
      </c>
      <c r="H13" s="73">
        <f t="shared" ref="H13:J13" si="7">H14+H15</f>
        <v>0</v>
      </c>
      <c r="I13" s="73">
        <f t="shared" si="7"/>
        <v>0</v>
      </c>
      <c r="J13" s="73">
        <f t="shared" si="7"/>
        <v>293293.46000000002</v>
      </c>
      <c r="K13" s="79">
        <f t="shared" si="5"/>
        <v>113.39105980670898</v>
      </c>
      <c r="L13" s="79">
        <v>0</v>
      </c>
    </row>
    <row r="14" spans="2:12" x14ac:dyDescent="0.25">
      <c r="B14" s="11"/>
      <c r="C14" s="11"/>
      <c r="D14" s="11"/>
      <c r="E14" s="11">
        <v>6323</v>
      </c>
      <c r="F14" s="11" t="s">
        <v>70</v>
      </c>
      <c r="G14" s="62">
        <v>255623.16</v>
      </c>
      <c r="H14" s="61">
        <v>0</v>
      </c>
      <c r="I14" s="61">
        <v>0</v>
      </c>
      <c r="J14" s="62">
        <v>293293.46000000002</v>
      </c>
      <c r="K14" s="62">
        <f t="shared" si="5"/>
        <v>114.73665375234387</v>
      </c>
      <c r="L14" s="62">
        <v>0</v>
      </c>
    </row>
    <row r="15" spans="2:12" x14ac:dyDescent="0.25">
      <c r="B15" s="11"/>
      <c r="C15" s="11"/>
      <c r="D15" s="11"/>
      <c r="E15" s="11">
        <v>6324</v>
      </c>
      <c r="F15" s="11" t="s">
        <v>126</v>
      </c>
      <c r="G15" s="62">
        <v>3033.44</v>
      </c>
      <c r="H15" s="61">
        <v>0</v>
      </c>
      <c r="I15" s="61">
        <v>0</v>
      </c>
      <c r="J15" s="62">
        <v>0</v>
      </c>
      <c r="K15" s="62">
        <f t="shared" si="5"/>
        <v>0</v>
      </c>
      <c r="L15" s="62">
        <v>0</v>
      </c>
    </row>
    <row r="16" spans="2:12" x14ac:dyDescent="0.25">
      <c r="B16" s="11"/>
      <c r="C16" s="19">
        <v>65</v>
      </c>
      <c r="D16" s="19"/>
      <c r="E16" s="19"/>
      <c r="F16" s="19" t="s">
        <v>78</v>
      </c>
      <c r="G16" s="73">
        <f t="shared" ref="G16:J17" si="8">G17</f>
        <v>782.23</v>
      </c>
      <c r="H16" s="73">
        <f>H17</f>
        <v>637</v>
      </c>
      <c r="I16" s="73">
        <f t="shared" si="8"/>
        <v>637</v>
      </c>
      <c r="J16" s="73">
        <f t="shared" si="8"/>
        <v>56.5</v>
      </c>
      <c r="K16" s="79">
        <f t="shared" si="5"/>
        <v>7.22293954463521</v>
      </c>
      <c r="L16" s="79">
        <f t="shared" ref="L16:L25" si="9">J16/I16*100</f>
        <v>8.8697017268445837</v>
      </c>
    </row>
    <row r="17" spans="2:12" x14ac:dyDescent="0.25">
      <c r="B17" s="11"/>
      <c r="C17" s="19"/>
      <c r="D17" s="19">
        <v>652</v>
      </c>
      <c r="E17" s="19"/>
      <c r="F17" s="19" t="s">
        <v>71</v>
      </c>
      <c r="G17" s="73">
        <f t="shared" si="8"/>
        <v>782.23</v>
      </c>
      <c r="H17" s="73">
        <f t="shared" si="8"/>
        <v>637</v>
      </c>
      <c r="I17" s="73">
        <f t="shared" si="8"/>
        <v>637</v>
      </c>
      <c r="J17" s="73">
        <f t="shared" si="8"/>
        <v>56.5</v>
      </c>
      <c r="K17" s="79">
        <f t="shared" si="5"/>
        <v>7.22293954463521</v>
      </c>
      <c r="L17" s="79">
        <f t="shared" si="9"/>
        <v>8.8697017268445837</v>
      </c>
    </row>
    <row r="18" spans="2:12" x14ac:dyDescent="0.25">
      <c r="B18" s="11"/>
      <c r="C18" s="11"/>
      <c r="D18" s="11"/>
      <c r="E18" s="11">
        <v>6526</v>
      </c>
      <c r="F18" s="11" t="s">
        <v>72</v>
      </c>
      <c r="G18" s="62">
        <v>782.23</v>
      </c>
      <c r="H18" s="61">
        <v>637</v>
      </c>
      <c r="I18" s="61">
        <v>637</v>
      </c>
      <c r="J18" s="62">
        <v>56.5</v>
      </c>
      <c r="K18" s="62">
        <f t="shared" si="5"/>
        <v>7.22293954463521</v>
      </c>
      <c r="L18" s="62">
        <f t="shared" si="9"/>
        <v>8.8697017268445837</v>
      </c>
    </row>
    <row r="19" spans="2:12" x14ac:dyDescent="0.25">
      <c r="B19" s="11"/>
      <c r="C19" s="19">
        <v>66</v>
      </c>
      <c r="D19" s="19"/>
      <c r="E19" s="19"/>
      <c r="F19" s="19" t="s">
        <v>79</v>
      </c>
      <c r="G19" s="73">
        <f t="shared" ref="G19:J19" si="10">G20</f>
        <v>16357.64</v>
      </c>
      <c r="H19" s="73">
        <f t="shared" si="10"/>
        <v>1018</v>
      </c>
      <c r="I19" s="73">
        <f t="shared" si="10"/>
        <v>1018</v>
      </c>
      <c r="J19" s="73">
        <f t="shared" si="10"/>
        <v>8215.66</v>
      </c>
      <c r="K19" s="79">
        <f t="shared" si="5"/>
        <v>50.225215862434922</v>
      </c>
      <c r="L19" s="79">
        <f t="shared" si="9"/>
        <v>807.03929273084464</v>
      </c>
    </row>
    <row r="20" spans="2:12" x14ac:dyDescent="0.25">
      <c r="B20" s="11"/>
      <c r="C20" s="19"/>
      <c r="D20" s="19">
        <v>663</v>
      </c>
      <c r="E20" s="19"/>
      <c r="F20" s="19" t="s">
        <v>73</v>
      </c>
      <c r="G20" s="73">
        <f t="shared" ref="G20" si="11">G21+G22</f>
        <v>16357.64</v>
      </c>
      <c r="H20" s="73">
        <f>H21+H22</f>
        <v>1018</v>
      </c>
      <c r="I20" s="73">
        <f t="shared" ref="I20:J20" si="12">I21+I22</f>
        <v>1018</v>
      </c>
      <c r="J20" s="73">
        <f t="shared" si="12"/>
        <v>8215.66</v>
      </c>
      <c r="K20" s="79">
        <f t="shared" si="5"/>
        <v>50.225215862434922</v>
      </c>
      <c r="L20" s="79">
        <f t="shared" si="9"/>
        <v>807.03929273084464</v>
      </c>
    </row>
    <row r="21" spans="2:12" x14ac:dyDescent="0.25">
      <c r="B21" s="11"/>
      <c r="C21" s="11"/>
      <c r="D21" s="11"/>
      <c r="E21" s="11">
        <v>6631</v>
      </c>
      <c r="F21" s="11" t="s">
        <v>74</v>
      </c>
      <c r="G21" s="62">
        <v>13740.22</v>
      </c>
      <c r="H21" s="61">
        <v>1018</v>
      </c>
      <c r="I21" s="61">
        <v>1018</v>
      </c>
      <c r="J21" s="62">
        <v>7265.67</v>
      </c>
      <c r="K21" s="62">
        <f t="shared" si="5"/>
        <v>52.878847645816442</v>
      </c>
      <c r="L21" s="62">
        <f t="shared" si="9"/>
        <v>713.7200392927308</v>
      </c>
    </row>
    <row r="22" spans="2:12" x14ac:dyDescent="0.25">
      <c r="B22" s="11"/>
      <c r="C22" s="11"/>
      <c r="D22" s="11"/>
      <c r="E22" s="11">
        <v>6632</v>
      </c>
      <c r="F22" s="11" t="s">
        <v>75</v>
      </c>
      <c r="G22" s="62">
        <v>2617.42</v>
      </c>
      <c r="H22" s="61">
        <v>0</v>
      </c>
      <c r="I22" s="61">
        <v>0</v>
      </c>
      <c r="J22" s="62">
        <v>949.99</v>
      </c>
      <c r="K22" s="62">
        <v>0</v>
      </c>
      <c r="L22" s="62">
        <v>0</v>
      </c>
    </row>
    <row r="23" spans="2:12" x14ac:dyDescent="0.25">
      <c r="B23" s="11"/>
      <c r="C23" s="19">
        <v>67</v>
      </c>
      <c r="D23" s="19"/>
      <c r="E23" s="19"/>
      <c r="F23" s="19" t="s">
        <v>80</v>
      </c>
      <c r="G23" s="73">
        <f t="shared" ref="G23:J23" si="13">G24</f>
        <v>359210.29</v>
      </c>
      <c r="H23" s="73">
        <f t="shared" si="13"/>
        <v>601061</v>
      </c>
      <c r="I23" s="73">
        <f t="shared" si="13"/>
        <v>590353</v>
      </c>
      <c r="J23" s="73">
        <f t="shared" si="13"/>
        <v>562736.19999999995</v>
      </c>
      <c r="K23" s="79">
        <f t="shared" si="5"/>
        <v>156.65926496704756</v>
      </c>
      <c r="L23" s="79">
        <f t="shared" si="9"/>
        <v>95.32198532064713</v>
      </c>
    </row>
    <row r="24" spans="2:12" x14ac:dyDescent="0.25">
      <c r="B24" s="11"/>
      <c r="C24" s="19"/>
      <c r="D24" s="19">
        <v>671</v>
      </c>
      <c r="E24" s="19"/>
      <c r="F24" s="19" t="s">
        <v>81</v>
      </c>
      <c r="G24" s="73">
        <f t="shared" ref="G24" si="14">G25+G26</f>
        <v>359210.29</v>
      </c>
      <c r="H24" s="73">
        <f>H25+H26</f>
        <v>601061</v>
      </c>
      <c r="I24" s="73">
        <f t="shared" ref="I24:J24" si="15">I25+I26</f>
        <v>590353</v>
      </c>
      <c r="J24" s="73">
        <f t="shared" si="15"/>
        <v>562736.19999999995</v>
      </c>
      <c r="K24" s="79">
        <f t="shared" si="5"/>
        <v>156.65926496704756</v>
      </c>
      <c r="L24" s="79">
        <f t="shared" si="9"/>
        <v>95.32198532064713</v>
      </c>
    </row>
    <row r="25" spans="2:12" x14ac:dyDescent="0.25">
      <c r="B25" s="11"/>
      <c r="C25" s="11"/>
      <c r="D25" s="11"/>
      <c r="E25" s="11">
        <v>6711</v>
      </c>
      <c r="F25" s="11" t="s">
        <v>76</v>
      </c>
      <c r="G25" s="62">
        <v>337985.63</v>
      </c>
      <c r="H25" s="61">
        <v>601061</v>
      </c>
      <c r="I25" s="61">
        <v>590353</v>
      </c>
      <c r="J25" s="62">
        <v>562146.94999999995</v>
      </c>
      <c r="K25" s="62">
        <f t="shared" si="5"/>
        <v>166.3227368571853</v>
      </c>
      <c r="L25" s="62">
        <f t="shared" si="9"/>
        <v>95.222172158013933</v>
      </c>
    </row>
    <row r="26" spans="2:12" x14ac:dyDescent="0.25">
      <c r="B26" s="11"/>
      <c r="C26" s="11"/>
      <c r="D26" s="11"/>
      <c r="E26" s="11">
        <v>6712</v>
      </c>
      <c r="F26" s="11" t="s">
        <v>77</v>
      </c>
      <c r="G26" s="62">
        <v>21224.66</v>
      </c>
      <c r="H26" s="61">
        <v>0</v>
      </c>
      <c r="I26" s="61">
        <v>0</v>
      </c>
      <c r="J26" s="62">
        <v>589.25</v>
      </c>
      <c r="K26" s="62">
        <f t="shared" si="5"/>
        <v>2.7762517750578808</v>
      </c>
      <c r="L26" s="62">
        <v>0</v>
      </c>
    </row>
    <row r="27" spans="2:12" x14ac:dyDescent="0.25">
      <c r="B27" s="19">
        <v>7</v>
      </c>
      <c r="C27" s="19"/>
      <c r="D27" s="80"/>
      <c r="E27" s="80"/>
      <c r="F27" s="10" t="s">
        <v>26</v>
      </c>
      <c r="G27" s="81">
        <f t="shared" ref="G27:J28" si="16">G28</f>
        <v>0</v>
      </c>
      <c r="H27" s="81">
        <f t="shared" si="16"/>
        <v>0</v>
      </c>
      <c r="I27" s="81">
        <f t="shared" si="16"/>
        <v>0</v>
      </c>
      <c r="J27" s="81">
        <f t="shared" si="16"/>
        <v>0</v>
      </c>
      <c r="K27" s="79">
        <v>0</v>
      </c>
      <c r="L27" s="79">
        <v>0</v>
      </c>
    </row>
    <row r="28" spans="2:12" ht="30.75" customHeight="1" x14ac:dyDescent="0.25">
      <c r="B28" s="11"/>
      <c r="C28" s="19">
        <v>72</v>
      </c>
      <c r="D28" s="80"/>
      <c r="E28" s="80"/>
      <c r="F28" s="87" t="s">
        <v>27</v>
      </c>
      <c r="G28" s="73">
        <f t="shared" si="16"/>
        <v>0</v>
      </c>
      <c r="H28" s="73">
        <f t="shared" si="16"/>
        <v>0</v>
      </c>
      <c r="I28" s="73">
        <f t="shared" si="16"/>
        <v>0</v>
      </c>
      <c r="J28" s="73">
        <f t="shared" si="16"/>
        <v>0</v>
      </c>
      <c r="K28" s="79">
        <v>0</v>
      </c>
      <c r="L28" s="62">
        <v>0</v>
      </c>
    </row>
    <row r="29" spans="2:12" x14ac:dyDescent="0.25">
      <c r="B29" s="11"/>
      <c r="C29" s="19"/>
      <c r="D29" s="19">
        <v>721</v>
      </c>
      <c r="E29" s="19"/>
      <c r="F29" s="87" t="s">
        <v>35</v>
      </c>
      <c r="G29" s="73">
        <v>0</v>
      </c>
      <c r="H29" s="73">
        <v>0</v>
      </c>
      <c r="I29" s="73">
        <v>0</v>
      </c>
      <c r="J29" s="73">
        <v>0</v>
      </c>
      <c r="K29" s="79">
        <v>0</v>
      </c>
      <c r="L29" s="62">
        <v>0</v>
      </c>
    </row>
    <row r="30" spans="2:12" x14ac:dyDescent="0.25">
      <c r="B30" s="11"/>
      <c r="C30" s="11"/>
      <c r="D30" s="11"/>
      <c r="E30" s="11">
        <v>7211</v>
      </c>
      <c r="F30" s="25" t="s">
        <v>36</v>
      </c>
      <c r="G30" s="62">
        <v>0</v>
      </c>
      <c r="H30" s="61">
        <v>0</v>
      </c>
      <c r="I30" s="61">
        <v>0</v>
      </c>
      <c r="J30" s="62">
        <v>0</v>
      </c>
      <c r="K30" s="62">
        <v>0</v>
      </c>
      <c r="L30" s="62">
        <v>0</v>
      </c>
    </row>
    <row r="32" spans="2:12" ht="18" x14ac:dyDescent="0.25">
      <c r="B32" s="3"/>
      <c r="C32" s="3"/>
      <c r="D32" s="3"/>
      <c r="E32" s="3"/>
      <c r="F32" s="3"/>
      <c r="G32" s="3"/>
      <c r="H32" s="3"/>
      <c r="I32" s="3"/>
      <c r="J32" s="4"/>
      <c r="K32" s="4"/>
      <c r="L32" s="4"/>
    </row>
    <row r="33" spans="2:12" ht="36.75" customHeight="1" x14ac:dyDescent="0.25">
      <c r="B33" s="162" t="s">
        <v>8</v>
      </c>
      <c r="C33" s="163"/>
      <c r="D33" s="163"/>
      <c r="E33" s="163"/>
      <c r="F33" s="164"/>
      <c r="G33" s="36" t="s">
        <v>204</v>
      </c>
      <c r="H33" s="36" t="s">
        <v>193</v>
      </c>
      <c r="I33" s="36" t="s">
        <v>194</v>
      </c>
      <c r="J33" s="36" t="s">
        <v>205</v>
      </c>
      <c r="K33" s="36" t="s">
        <v>28</v>
      </c>
      <c r="L33" s="36" t="s">
        <v>58</v>
      </c>
    </row>
    <row r="34" spans="2:12" x14ac:dyDescent="0.25">
      <c r="B34" s="159">
        <v>1</v>
      </c>
      <c r="C34" s="160"/>
      <c r="D34" s="160"/>
      <c r="E34" s="160"/>
      <c r="F34" s="161"/>
      <c r="G34" s="38">
        <v>2</v>
      </c>
      <c r="H34" s="38">
        <v>3</v>
      </c>
      <c r="I34" s="38">
        <v>4</v>
      </c>
      <c r="J34" s="38">
        <v>5</v>
      </c>
      <c r="K34" s="38" t="s">
        <v>41</v>
      </c>
      <c r="L34" s="38" t="s">
        <v>42</v>
      </c>
    </row>
    <row r="35" spans="2:12" x14ac:dyDescent="0.25">
      <c r="B35" s="10"/>
      <c r="C35" s="10"/>
      <c r="D35" s="10"/>
      <c r="E35" s="10"/>
      <c r="F35" s="10" t="s">
        <v>56</v>
      </c>
      <c r="G35" s="73">
        <f t="shared" ref="G35" si="17">G36+G91</f>
        <v>642480.77</v>
      </c>
      <c r="H35" s="73">
        <f t="shared" ref="H35:J35" si="18">H36+H91</f>
        <v>602716</v>
      </c>
      <c r="I35" s="73">
        <f t="shared" ref="I35" si="19">I36+I91</f>
        <v>592008</v>
      </c>
      <c r="J35" s="73">
        <f t="shared" si="18"/>
        <v>861252.9</v>
      </c>
      <c r="K35" s="79">
        <f>J35/G35*100</f>
        <v>134.0511561147581</v>
      </c>
      <c r="L35" s="79">
        <f>J35/I35*100</f>
        <v>145.4799428386103</v>
      </c>
    </row>
    <row r="36" spans="2:12" x14ac:dyDescent="0.25">
      <c r="B36" s="19">
        <v>3</v>
      </c>
      <c r="C36" s="19"/>
      <c r="D36" s="19"/>
      <c r="E36" s="19"/>
      <c r="F36" s="19" t="s">
        <v>4</v>
      </c>
      <c r="G36" s="73">
        <f t="shared" ref="G36" si="20">G37+G46+G77+G85</f>
        <v>598824.20000000007</v>
      </c>
      <c r="H36" s="73">
        <f t="shared" ref="H36" si="21">H37+H46+H77+H85</f>
        <v>602716</v>
      </c>
      <c r="I36" s="73">
        <f t="shared" ref="I36" si="22">I37+I46+I77+I85</f>
        <v>592008</v>
      </c>
      <c r="J36" s="73">
        <f t="shared" ref="J36" si="23">J37+J46+J77+J85</f>
        <v>858897.36</v>
      </c>
      <c r="K36" s="79">
        <f>J36/G36*100</f>
        <v>143.43063623681203</v>
      </c>
      <c r="L36" s="79">
        <f>J36/I36*100</f>
        <v>145.08205294523046</v>
      </c>
    </row>
    <row r="37" spans="2:12" x14ac:dyDescent="0.25">
      <c r="B37" s="11"/>
      <c r="C37" s="19">
        <v>31</v>
      </c>
      <c r="D37" s="11"/>
      <c r="E37" s="63"/>
      <c r="F37" s="63" t="s">
        <v>5</v>
      </c>
      <c r="G37" s="70">
        <f>G38+G42+G44</f>
        <v>399321.50999999995</v>
      </c>
      <c r="H37" s="70">
        <f t="shared" ref="H37" si="24">H38+H42+H44</f>
        <v>329261</v>
      </c>
      <c r="I37" s="70">
        <f t="shared" ref="I37" si="25">I38+I42+I44</f>
        <v>347553</v>
      </c>
      <c r="J37" s="70">
        <f>J38+J42+J44</f>
        <v>633890.02</v>
      </c>
      <c r="K37" s="79">
        <f t="shared" ref="K37:K99" si="26">J37/G37*100</f>
        <v>158.74176675331114</v>
      </c>
      <c r="L37" s="79">
        <f t="shared" ref="L37:L88" si="27">J37/I37*100</f>
        <v>182.38657701127599</v>
      </c>
    </row>
    <row r="38" spans="2:12" x14ac:dyDescent="0.25">
      <c r="B38" s="11"/>
      <c r="C38" s="11"/>
      <c r="D38" s="19">
        <v>311</v>
      </c>
      <c r="E38" s="63"/>
      <c r="F38" s="63" t="s">
        <v>83</v>
      </c>
      <c r="G38" s="64">
        <f>G39+G41+G40</f>
        <v>322867.17</v>
      </c>
      <c r="H38" s="70">
        <f t="shared" ref="H38" si="28">H39+H40+H41</f>
        <v>273104</v>
      </c>
      <c r="I38" s="70">
        <f t="shared" ref="I38" si="29">I39+I40+I41</f>
        <v>285696</v>
      </c>
      <c r="J38" s="64">
        <f>J39+J41+J40</f>
        <v>527829.07999999996</v>
      </c>
      <c r="K38" s="79">
        <f t="shared" si="26"/>
        <v>163.48180584603881</v>
      </c>
      <c r="L38" s="79">
        <f t="shared" si="27"/>
        <v>184.75200212813618</v>
      </c>
    </row>
    <row r="39" spans="2:12" x14ac:dyDescent="0.25">
      <c r="B39" s="11"/>
      <c r="C39" s="11"/>
      <c r="D39" s="19"/>
      <c r="E39" s="65">
        <v>3111</v>
      </c>
      <c r="F39" s="65" t="s">
        <v>37</v>
      </c>
      <c r="G39" s="71">
        <v>261032.79</v>
      </c>
      <c r="H39" s="66">
        <v>239636</v>
      </c>
      <c r="I39" s="66">
        <v>244236</v>
      </c>
      <c r="J39" s="71">
        <v>476250.89</v>
      </c>
      <c r="K39" s="79">
        <f t="shared" si="26"/>
        <v>182.44868393737048</v>
      </c>
      <c r="L39" s="79">
        <f t="shared" si="27"/>
        <v>194.99618811313647</v>
      </c>
    </row>
    <row r="40" spans="2:12" x14ac:dyDescent="0.25">
      <c r="B40" s="11"/>
      <c r="C40" s="11"/>
      <c r="D40" s="19"/>
      <c r="E40" s="65">
        <v>3113</v>
      </c>
      <c r="F40" s="65" t="s">
        <v>84</v>
      </c>
      <c r="G40" s="71">
        <v>625.42999999999995</v>
      </c>
      <c r="H40" s="66">
        <v>1067</v>
      </c>
      <c r="I40" s="66">
        <v>1493</v>
      </c>
      <c r="J40" s="71">
        <v>1954.71</v>
      </c>
      <c r="K40" s="79">
        <f t="shared" si="26"/>
        <v>312.53857346145855</v>
      </c>
      <c r="L40" s="79">
        <f t="shared" si="27"/>
        <v>130.92498325519088</v>
      </c>
    </row>
    <row r="41" spans="2:12" x14ac:dyDescent="0.25">
      <c r="B41" s="11"/>
      <c r="C41" s="11"/>
      <c r="D41" s="19"/>
      <c r="E41" s="65">
        <v>3114</v>
      </c>
      <c r="F41" s="65" t="s">
        <v>85</v>
      </c>
      <c r="G41" s="71">
        <v>61208.95</v>
      </c>
      <c r="H41" s="66">
        <v>32401</v>
      </c>
      <c r="I41" s="66">
        <v>39967</v>
      </c>
      <c r="J41" s="71">
        <v>49623.48</v>
      </c>
      <c r="K41" s="79">
        <f>J41/G41*100</f>
        <v>81.072261491170821</v>
      </c>
      <c r="L41" s="79">
        <f>J41/I41*100</f>
        <v>124.1611329346711</v>
      </c>
    </row>
    <row r="42" spans="2:12" x14ac:dyDescent="0.25">
      <c r="B42" s="11"/>
      <c r="C42" s="11"/>
      <c r="D42" s="19">
        <v>312</v>
      </c>
      <c r="E42" s="63"/>
      <c r="F42" s="63" t="s">
        <v>86</v>
      </c>
      <c r="G42" s="64">
        <f>G43</f>
        <v>23012.16</v>
      </c>
      <c r="H42" s="70">
        <f t="shared" ref="H42:I42" si="30">H43</f>
        <v>11095</v>
      </c>
      <c r="I42" s="70">
        <f t="shared" si="30"/>
        <v>15295</v>
      </c>
      <c r="J42" s="64">
        <f>J43</f>
        <v>18115.63</v>
      </c>
      <c r="K42" s="79">
        <f>J42/G42*100</f>
        <v>78.721988722484113</v>
      </c>
      <c r="L42" s="79">
        <f>J42/I42*100</f>
        <v>118.44151683556719</v>
      </c>
    </row>
    <row r="43" spans="2:12" x14ac:dyDescent="0.25">
      <c r="B43" s="11"/>
      <c r="C43" s="11"/>
      <c r="D43" s="19"/>
      <c r="E43" s="65">
        <v>3121</v>
      </c>
      <c r="F43" s="65" t="s">
        <v>86</v>
      </c>
      <c r="G43" s="71">
        <v>23012.16</v>
      </c>
      <c r="H43" s="66">
        <v>11095</v>
      </c>
      <c r="I43" s="66">
        <v>15295</v>
      </c>
      <c r="J43" s="71">
        <v>18115.63</v>
      </c>
      <c r="K43" s="79">
        <f t="shared" si="26"/>
        <v>78.721988722484113</v>
      </c>
      <c r="L43" s="79">
        <f t="shared" si="27"/>
        <v>118.44151683556719</v>
      </c>
    </row>
    <row r="44" spans="2:12" x14ac:dyDescent="0.25">
      <c r="B44" s="11"/>
      <c r="C44" s="11"/>
      <c r="D44" s="19">
        <v>313</v>
      </c>
      <c r="E44" s="63"/>
      <c r="F44" s="63" t="s">
        <v>87</v>
      </c>
      <c r="G44" s="64">
        <f>G45</f>
        <v>53442.18</v>
      </c>
      <c r="H44" s="70">
        <f t="shared" ref="H44:I44" si="31">H45</f>
        <v>45062</v>
      </c>
      <c r="I44" s="70">
        <f t="shared" si="31"/>
        <v>46562</v>
      </c>
      <c r="J44" s="64">
        <f>J45</f>
        <v>87945.31</v>
      </c>
      <c r="K44" s="79">
        <f t="shared" si="26"/>
        <v>164.56160658116866</v>
      </c>
      <c r="L44" s="79">
        <f t="shared" si="27"/>
        <v>188.87786177569691</v>
      </c>
    </row>
    <row r="45" spans="2:12" x14ac:dyDescent="0.25">
      <c r="B45" s="11"/>
      <c r="C45" s="11"/>
      <c r="D45" s="11"/>
      <c r="E45" s="65">
        <v>3132</v>
      </c>
      <c r="F45" s="65" t="s">
        <v>88</v>
      </c>
      <c r="G45" s="71">
        <v>53442.18</v>
      </c>
      <c r="H45" s="66">
        <v>45062</v>
      </c>
      <c r="I45" s="66">
        <v>46562</v>
      </c>
      <c r="J45" s="71">
        <v>87945.31</v>
      </c>
      <c r="K45" s="79">
        <f t="shared" si="26"/>
        <v>164.56160658116866</v>
      </c>
      <c r="L45" s="79">
        <f t="shared" si="27"/>
        <v>188.87786177569691</v>
      </c>
    </row>
    <row r="46" spans="2:12" x14ac:dyDescent="0.25">
      <c r="B46" s="11"/>
      <c r="C46" s="19">
        <v>32</v>
      </c>
      <c r="D46" s="11"/>
      <c r="E46" s="63"/>
      <c r="F46" s="63" t="s">
        <v>13</v>
      </c>
      <c r="G46" s="70">
        <f t="shared" ref="G46" si="32">G47+G58+G70+G51+G68</f>
        <v>191814.57</v>
      </c>
      <c r="H46" s="70">
        <f t="shared" ref="H46" si="33">H47+H58+H70+H51+H68</f>
        <v>249185</v>
      </c>
      <c r="I46" s="70">
        <f t="shared" ref="I46" si="34">I47+I58+I70+I51+I68</f>
        <v>220185</v>
      </c>
      <c r="J46" s="70">
        <f>J47+J58+J70+J51+J68+J82</f>
        <v>214576.15999999997</v>
      </c>
      <c r="K46" s="79">
        <f t="shared" si="26"/>
        <v>111.86645519159467</v>
      </c>
      <c r="L46" s="79">
        <f t="shared" si="27"/>
        <v>97.452669346231573</v>
      </c>
    </row>
    <row r="47" spans="2:12" x14ac:dyDescent="0.25">
      <c r="B47" s="11"/>
      <c r="C47" s="11"/>
      <c r="D47" s="19">
        <v>321</v>
      </c>
      <c r="E47" s="63"/>
      <c r="F47" s="63" t="s">
        <v>38</v>
      </c>
      <c r="G47" s="70">
        <f>G48+G49+G50</f>
        <v>41780.380000000005</v>
      </c>
      <c r="H47" s="70">
        <f t="shared" ref="H47:I47" si="35">H48+H49+H50</f>
        <v>39672</v>
      </c>
      <c r="I47" s="70">
        <f t="shared" si="35"/>
        <v>20672</v>
      </c>
      <c r="J47" s="70">
        <f>J48+J49+J50</f>
        <v>30773.420000000002</v>
      </c>
      <c r="K47" s="79">
        <f t="shared" si="26"/>
        <v>73.65519413657799</v>
      </c>
      <c r="L47" s="79">
        <f t="shared" si="27"/>
        <v>148.8652283281734</v>
      </c>
    </row>
    <row r="48" spans="2:12" x14ac:dyDescent="0.25">
      <c r="B48" s="11"/>
      <c r="C48" s="11"/>
      <c r="D48" s="19"/>
      <c r="E48" s="30">
        <v>3211</v>
      </c>
      <c r="F48" s="67" t="s">
        <v>39</v>
      </c>
      <c r="G48" s="62">
        <v>3703.06</v>
      </c>
      <c r="H48" s="62">
        <v>3318</v>
      </c>
      <c r="I48" s="62">
        <v>3318</v>
      </c>
      <c r="J48" s="62">
        <v>4887.68</v>
      </c>
      <c r="K48" s="79">
        <f t="shared" si="26"/>
        <v>131.99029991412507</v>
      </c>
      <c r="L48" s="79">
        <f t="shared" si="27"/>
        <v>147.30801687763716</v>
      </c>
    </row>
    <row r="49" spans="2:12" x14ac:dyDescent="0.25">
      <c r="B49" s="11"/>
      <c r="C49" s="11"/>
      <c r="D49" s="19"/>
      <c r="E49" s="30">
        <v>3212</v>
      </c>
      <c r="F49" s="67" t="s">
        <v>89</v>
      </c>
      <c r="G49" s="62">
        <v>16821.439999999999</v>
      </c>
      <c r="H49" s="62">
        <v>35558</v>
      </c>
      <c r="I49" s="62">
        <v>16558</v>
      </c>
      <c r="J49" s="62">
        <v>23037.74</v>
      </c>
      <c r="K49" s="79">
        <f t="shared" si="26"/>
        <v>136.95462457435275</v>
      </c>
      <c r="L49" s="79">
        <f t="shared" si="27"/>
        <v>139.13359101340743</v>
      </c>
    </row>
    <row r="50" spans="2:12" x14ac:dyDescent="0.25">
      <c r="B50" s="11"/>
      <c r="C50" s="11"/>
      <c r="D50" s="19"/>
      <c r="E50" s="30">
        <v>3213</v>
      </c>
      <c r="F50" s="67" t="s">
        <v>90</v>
      </c>
      <c r="G50" s="62">
        <v>21255.88</v>
      </c>
      <c r="H50" s="62">
        <v>796</v>
      </c>
      <c r="I50" s="62">
        <v>796</v>
      </c>
      <c r="J50" s="62">
        <v>2848</v>
      </c>
      <c r="K50" s="79">
        <f t="shared" si="26"/>
        <v>13.39864545716291</v>
      </c>
      <c r="L50" s="79">
        <f t="shared" si="27"/>
        <v>357.7889447236181</v>
      </c>
    </row>
    <row r="51" spans="2:12" x14ac:dyDescent="0.25">
      <c r="B51" s="11"/>
      <c r="C51" s="11"/>
      <c r="D51" s="19">
        <v>322</v>
      </c>
      <c r="E51" s="75"/>
      <c r="F51" s="63" t="s">
        <v>91</v>
      </c>
      <c r="G51" s="68">
        <f>G52+G53+G54+G55+G56+G57</f>
        <v>66084.710000000006</v>
      </c>
      <c r="H51" s="70">
        <f t="shared" ref="H51:I51" si="36">H52+H53+H54+H55+H56+H57</f>
        <v>115894</v>
      </c>
      <c r="I51" s="70">
        <f t="shared" si="36"/>
        <v>100894</v>
      </c>
      <c r="J51" s="68">
        <f>J52+J53+J54+J55+J56+J57</f>
        <v>88554.26</v>
      </c>
      <c r="K51" s="79">
        <f t="shared" si="26"/>
        <v>134.00113278850733</v>
      </c>
      <c r="L51" s="79">
        <f t="shared" si="27"/>
        <v>87.769599777984808</v>
      </c>
    </row>
    <row r="52" spans="2:12" ht="30" x14ac:dyDescent="0.25">
      <c r="B52" s="11"/>
      <c r="C52" s="11"/>
      <c r="D52" s="19"/>
      <c r="E52" s="30">
        <v>3221</v>
      </c>
      <c r="F52" s="67" t="s">
        <v>92</v>
      </c>
      <c r="G52" s="62">
        <v>7802.39</v>
      </c>
      <c r="H52" s="62">
        <v>11162</v>
      </c>
      <c r="I52" s="62">
        <v>11162</v>
      </c>
      <c r="J52" s="62">
        <v>15552.32</v>
      </c>
      <c r="K52" s="79">
        <f t="shared" si="26"/>
        <v>199.32764191484915</v>
      </c>
      <c r="L52" s="79">
        <f t="shared" si="27"/>
        <v>139.33273606880488</v>
      </c>
    </row>
    <row r="53" spans="2:12" ht="45" x14ac:dyDescent="0.25">
      <c r="B53" s="11"/>
      <c r="C53" s="11"/>
      <c r="D53" s="19"/>
      <c r="E53" s="76">
        <v>3222</v>
      </c>
      <c r="F53" s="67" t="s">
        <v>93</v>
      </c>
      <c r="G53" s="62">
        <v>40882.54</v>
      </c>
      <c r="H53" s="62">
        <v>55676</v>
      </c>
      <c r="I53" s="62">
        <v>55676</v>
      </c>
      <c r="J53" s="62">
        <v>54212.26</v>
      </c>
      <c r="K53" s="79">
        <f t="shared" si="26"/>
        <v>132.60492131848952</v>
      </c>
      <c r="L53" s="79">
        <f t="shared" si="27"/>
        <v>97.370967741935488</v>
      </c>
    </row>
    <row r="54" spans="2:12" x14ac:dyDescent="0.25">
      <c r="B54" s="11"/>
      <c r="C54" s="11"/>
      <c r="D54" s="19"/>
      <c r="E54" s="30">
        <v>3223</v>
      </c>
      <c r="F54" s="67" t="s">
        <v>94</v>
      </c>
      <c r="G54" s="62">
        <v>11335.87</v>
      </c>
      <c r="H54" s="62">
        <v>33545</v>
      </c>
      <c r="I54" s="62">
        <v>18545</v>
      </c>
      <c r="J54" s="62">
        <v>13330.07</v>
      </c>
      <c r="K54" s="79">
        <f t="shared" si="26"/>
        <v>117.59194486175299</v>
      </c>
      <c r="L54" s="79">
        <f t="shared" si="27"/>
        <v>71.879590186033965</v>
      </c>
    </row>
    <row r="55" spans="2:12" x14ac:dyDescent="0.25">
      <c r="B55" s="11"/>
      <c r="C55" s="11"/>
      <c r="D55" s="19"/>
      <c r="E55" s="30">
        <v>3224</v>
      </c>
      <c r="F55" s="67" t="s">
        <v>95</v>
      </c>
      <c r="G55" s="62">
        <v>149.07</v>
      </c>
      <c r="H55" s="62">
        <v>665</v>
      </c>
      <c r="I55" s="62">
        <v>665</v>
      </c>
      <c r="J55" s="62">
        <v>1209.71</v>
      </c>
      <c r="K55" s="79">
        <f t="shared" si="26"/>
        <v>811.5046622392166</v>
      </c>
      <c r="L55" s="79">
        <f t="shared" si="27"/>
        <v>181.91127819548873</v>
      </c>
    </row>
    <row r="56" spans="2:12" x14ac:dyDescent="0.25">
      <c r="B56" s="11"/>
      <c r="C56" s="11"/>
      <c r="D56" s="19"/>
      <c r="E56" s="30">
        <v>3225</v>
      </c>
      <c r="F56" s="67" t="s">
        <v>96</v>
      </c>
      <c r="G56" s="62">
        <v>4331.0200000000004</v>
      </c>
      <c r="H56" s="62">
        <v>13191</v>
      </c>
      <c r="I56" s="62">
        <v>13191</v>
      </c>
      <c r="J56" s="62">
        <v>3052.01</v>
      </c>
      <c r="K56" s="79">
        <f t="shared" si="26"/>
        <v>70.46861940143431</v>
      </c>
      <c r="L56" s="79">
        <f t="shared" si="27"/>
        <v>23.137063149116823</v>
      </c>
    </row>
    <row r="57" spans="2:12" x14ac:dyDescent="0.25">
      <c r="B57" s="11"/>
      <c r="C57" s="11"/>
      <c r="D57" s="19"/>
      <c r="E57" s="30">
        <v>3227</v>
      </c>
      <c r="F57" s="67" t="s">
        <v>97</v>
      </c>
      <c r="G57" s="62">
        <v>1583.82</v>
      </c>
      <c r="H57" s="62">
        <v>1655</v>
      </c>
      <c r="I57" s="62">
        <v>1655</v>
      </c>
      <c r="J57" s="62">
        <v>1197.8900000000001</v>
      </c>
      <c r="K57" s="79">
        <v>0</v>
      </c>
      <c r="L57" s="79">
        <f t="shared" si="27"/>
        <v>72.380060422960739</v>
      </c>
    </row>
    <row r="58" spans="2:12" x14ac:dyDescent="0.25">
      <c r="B58" s="11"/>
      <c r="C58" s="11"/>
      <c r="D58" s="19">
        <v>323</v>
      </c>
      <c r="E58" s="75"/>
      <c r="F58" s="63" t="s">
        <v>98</v>
      </c>
      <c r="G58" s="68">
        <f>G59+G60+G62+G61+G63+G64+G65+G67+G66</f>
        <v>80746.92</v>
      </c>
      <c r="H58" s="70">
        <f t="shared" ref="H58:I58" si="37">H59+H60+H61+H62+H63+H64+H65+H66+H67</f>
        <v>89618</v>
      </c>
      <c r="I58" s="70">
        <f t="shared" si="37"/>
        <v>94618</v>
      </c>
      <c r="J58" s="68">
        <f>J59+J60+J62+J61+J63+J64+J65+J67+J66</f>
        <v>91818.11</v>
      </c>
      <c r="K58" s="79">
        <f t="shared" si="26"/>
        <v>113.7109749820798</v>
      </c>
      <c r="L58" s="79">
        <f t="shared" si="27"/>
        <v>97.040848464351399</v>
      </c>
    </row>
    <row r="59" spans="2:12" x14ac:dyDescent="0.25">
      <c r="B59" s="11"/>
      <c r="C59" s="11"/>
      <c r="D59" s="19"/>
      <c r="E59" s="30">
        <v>3231</v>
      </c>
      <c r="F59" s="67" t="s">
        <v>99</v>
      </c>
      <c r="G59" s="62">
        <v>3573.08</v>
      </c>
      <c r="H59" s="62">
        <v>3798</v>
      </c>
      <c r="I59" s="62">
        <v>3798</v>
      </c>
      <c r="J59" s="62">
        <v>4966.1000000000004</v>
      </c>
      <c r="K59" s="79">
        <f t="shared" si="26"/>
        <v>138.98653262731315</v>
      </c>
      <c r="L59" s="79">
        <f t="shared" si="27"/>
        <v>130.7556608741443</v>
      </c>
    </row>
    <row r="60" spans="2:12" x14ac:dyDescent="0.25">
      <c r="B60" s="11"/>
      <c r="C60" s="11"/>
      <c r="D60" s="19"/>
      <c r="E60" s="30">
        <v>3232</v>
      </c>
      <c r="F60" s="67" t="s">
        <v>100</v>
      </c>
      <c r="G60" s="62">
        <v>9774.68</v>
      </c>
      <c r="H60" s="62">
        <v>9963</v>
      </c>
      <c r="I60" s="62">
        <v>9963</v>
      </c>
      <c r="J60" s="62">
        <v>15803.72</v>
      </c>
      <c r="K60" s="79">
        <f t="shared" si="26"/>
        <v>161.68017776541021</v>
      </c>
      <c r="L60" s="79">
        <f t="shared" si="27"/>
        <v>158.62410920405497</v>
      </c>
    </row>
    <row r="61" spans="2:12" x14ac:dyDescent="0.25">
      <c r="B61" s="11"/>
      <c r="C61" s="11"/>
      <c r="D61" s="19"/>
      <c r="E61" s="30">
        <v>3233</v>
      </c>
      <c r="F61" s="67" t="s">
        <v>101</v>
      </c>
      <c r="G61" s="62">
        <v>16214.65</v>
      </c>
      <c r="H61" s="62">
        <v>7527</v>
      </c>
      <c r="I61" s="62">
        <v>7527</v>
      </c>
      <c r="J61" s="62">
        <v>8983.02</v>
      </c>
      <c r="K61" s="79">
        <f t="shared" si="26"/>
        <v>55.4006407785552</v>
      </c>
      <c r="L61" s="79">
        <f t="shared" si="27"/>
        <v>119.34396173774414</v>
      </c>
    </row>
    <row r="62" spans="2:12" x14ac:dyDescent="0.25">
      <c r="B62" s="11"/>
      <c r="C62" s="11"/>
      <c r="D62" s="19"/>
      <c r="E62" s="30">
        <v>3234</v>
      </c>
      <c r="F62" s="67" t="s">
        <v>102</v>
      </c>
      <c r="G62" s="62">
        <v>3926.53</v>
      </c>
      <c r="H62" s="62">
        <v>7709</v>
      </c>
      <c r="I62" s="62">
        <v>7709</v>
      </c>
      <c r="J62" s="62">
        <v>5278.39</v>
      </c>
      <c r="K62" s="79">
        <f t="shared" si="26"/>
        <v>134.42887231219422</v>
      </c>
      <c r="L62" s="79">
        <f t="shared" si="27"/>
        <v>68.470489038785843</v>
      </c>
    </row>
    <row r="63" spans="2:12" x14ac:dyDescent="0.25">
      <c r="B63" s="11"/>
      <c r="C63" s="11"/>
      <c r="D63" s="19"/>
      <c r="E63" s="30">
        <v>3235</v>
      </c>
      <c r="F63" s="67" t="s">
        <v>103</v>
      </c>
      <c r="G63" s="62">
        <v>30663.48</v>
      </c>
      <c r="H63" s="62">
        <v>38099</v>
      </c>
      <c r="I63" s="62">
        <v>43099</v>
      </c>
      <c r="J63" s="62">
        <v>36966.46</v>
      </c>
      <c r="K63" s="79">
        <f t="shared" si="26"/>
        <v>120.55533161924217</v>
      </c>
      <c r="L63" s="79">
        <f t="shared" si="27"/>
        <v>85.771038771201191</v>
      </c>
    </row>
    <row r="64" spans="2:12" x14ac:dyDescent="0.25">
      <c r="B64" s="11"/>
      <c r="C64" s="11"/>
      <c r="D64" s="19"/>
      <c r="E64" s="30">
        <v>3236</v>
      </c>
      <c r="F64" s="67" t="s">
        <v>104</v>
      </c>
      <c r="G64" s="62">
        <v>3199.19</v>
      </c>
      <c r="H64" s="62">
        <v>9763</v>
      </c>
      <c r="I64" s="62">
        <v>9763</v>
      </c>
      <c r="J64" s="62">
        <v>4197.17</v>
      </c>
      <c r="K64" s="79">
        <f t="shared" si="26"/>
        <v>131.19477117645403</v>
      </c>
      <c r="L64" s="79">
        <f t="shared" si="27"/>
        <v>42.990576667008092</v>
      </c>
    </row>
    <row r="65" spans="2:12" x14ac:dyDescent="0.25">
      <c r="B65" s="11"/>
      <c r="C65" s="11"/>
      <c r="D65" s="19"/>
      <c r="E65" s="30">
        <v>3237</v>
      </c>
      <c r="F65" s="67" t="s">
        <v>105</v>
      </c>
      <c r="G65" s="62">
        <v>4906.7</v>
      </c>
      <c r="H65" s="62">
        <v>3858</v>
      </c>
      <c r="I65" s="62">
        <v>3858</v>
      </c>
      <c r="J65" s="62">
        <v>3479.44</v>
      </c>
      <c r="K65" s="79">
        <f t="shared" si="26"/>
        <v>70.912018260745512</v>
      </c>
      <c r="L65" s="79">
        <f t="shared" si="27"/>
        <v>90.187662001036813</v>
      </c>
    </row>
    <row r="66" spans="2:12" x14ac:dyDescent="0.25">
      <c r="B66" s="11"/>
      <c r="C66" s="11"/>
      <c r="D66" s="19"/>
      <c r="E66" s="30">
        <v>3238</v>
      </c>
      <c r="F66" s="65" t="s">
        <v>106</v>
      </c>
      <c r="G66" s="62">
        <v>104.38</v>
      </c>
      <c r="H66" s="62">
        <v>265</v>
      </c>
      <c r="I66" s="62">
        <v>265</v>
      </c>
      <c r="J66" s="62">
        <v>62.5</v>
      </c>
      <c r="K66" s="79">
        <f t="shared" si="26"/>
        <v>59.877371143897292</v>
      </c>
      <c r="L66" s="79">
        <f t="shared" si="27"/>
        <v>23.584905660377359</v>
      </c>
    </row>
    <row r="67" spans="2:12" x14ac:dyDescent="0.25">
      <c r="B67" s="11"/>
      <c r="C67" s="11"/>
      <c r="D67" s="19"/>
      <c r="E67" s="30">
        <v>3239</v>
      </c>
      <c r="F67" s="67" t="s">
        <v>107</v>
      </c>
      <c r="G67" s="62">
        <v>8384.23</v>
      </c>
      <c r="H67" s="62">
        <v>8636</v>
      </c>
      <c r="I67" s="62">
        <v>8636</v>
      </c>
      <c r="J67" s="62">
        <v>12081.31</v>
      </c>
      <c r="K67" s="79">
        <f t="shared" si="26"/>
        <v>144.09564146021759</v>
      </c>
      <c r="L67" s="79">
        <f t="shared" si="27"/>
        <v>139.8947429365447</v>
      </c>
    </row>
    <row r="68" spans="2:12" x14ac:dyDescent="0.25">
      <c r="B68" s="11"/>
      <c r="C68" s="11"/>
      <c r="D68" s="19">
        <v>324</v>
      </c>
      <c r="E68" s="74"/>
      <c r="F68" s="85" t="s">
        <v>130</v>
      </c>
      <c r="G68" s="86">
        <f t="shared" ref="G68:J68" si="38">G69</f>
        <v>0</v>
      </c>
      <c r="H68" s="86">
        <f t="shared" si="38"/>
        <v>27</v>
      </c>
      <c r="I68" s="86">
        <f t="shared" si="38"/>
        <v>27</v>
      </c>
      <c r="J68" s="86">
        <f t="shared" si="38"/>
        <v>0</v>
      </c>
      <c r="K68" s="79">
        <v>0</v>
      </c>
      <c r="L68" s="79">
        <f t="shared" si="27"/>
        <v>0</v>
      </c>
    </row>
    <row r="69" spans="2:12" x14ac:dyDescent="0.25">
      <c r="B69" s="11"/>
      <c r="C69" s="11"/>
      <c r="D69" s="19"/>
      <c r="E69" s="30">
        <v>3241</v>
      </c>
      <c r="F69" s="67" t="s">
        <v>130</v>
      </c>
      <c r="G69" s="62">
        <v>0</v>
      </c>
      <c r="H69" s="62">
        <v>27</v>
      </c>
      <c r="I69" s="62">
        <v>27</v>
      </c>
      <c r="J69" s="62">
        <v>0</v>
      </c>
      <c r="K69" s="79">
        <v>0</v>
      </c>
      <c r="L69" s="79">
        <f t="shared" si="27"/>
        <v>0</v>
      </c>
    </row>
    <row r="70" spans="2:12" x14ac:dyDescent="0.25">
      <c r="B70" s="11"/>
      <c r="C70" s="11"/>
      <c r="D70" s="19">
        <v>329</v>
      </c>
      <c r="E70" s="75">
        <v>329</v>
      </c>
      <c r="F70" s="63" t="s">
        <v>108</v>
      </c>
      <c r="G70" s="68">
        <f>G72+G76+G71+G73</f>
        <v>3202.5600000000004</v>
      </c>
      <c r="H70" s="70">
        <f>H71+H72+H73+H76+H74+H75</f>
        <v>3974</v>
      </c>
      <c r="I70" s="70">
        <f>I71+I72+I73+I76+I74+I75</f>
        <v>3974</v>
      </c>
      <c r="J70" s="70">
        <f>J71+J72+J73+J76+J74+J75</f>
        <v>3373.87</v>
      </c>
      <c r="K70" s="79">
        <f t="shared" si="26"/>
        <v>105.34915817346122</v>
      </c>
      <c r="L70" s="79">
        <f t="shared" si="27"/>
        <v>84.898590840463001</v>
      </c>
    </row>
    <row r="71" spans="2:12" x14ac:dyDescent="0.25">
      <c r="B71" s="11"/>
      <c r="C71" s="11"/>
      <c r="D71" s="19"/>
      <c r="E71" s="77">
        <v>3291</v>
      </c>
      <c r="F71" s="65" t="s">
        <v>109</v>
      </c>
      <c r="G71" s="69">
        <v>1248.1400000000001</v>
      </c>
      <c r="H71" s="69">
        <v>1195</v>
      </c>
      <c r="I71" s="69">
        <v>1195</v>
      </c>
      <c r="J71" s="69">
        <v>277.33</v>
      </c>
      <c r="K71" s="79">
        <f t="shared" si="26"/>
        <v>22.219462560289706</v>
      </c>
      <c r="L71" s="79">
        <f t="shared" si="27"/>
        <v>23.207531380753139</v>
      </c>
    </row>
    <row r="72" spans="2:12" x14ac:dyDescent="0.25">
      <c r="B72" s="11"/>
      <c r="C72" s="11"/>
      <c r="D72" s="11"/>
      <c r="E72" s="30">
        <v>3292</v>
      </c>
      <c r="F72" s="67" t="s">
        <v>110</v>
      </c>
      <c r="G72" s="62">
        <v>1280.2</v>
      </c>
      <c r="H72" s="62">
        <v>1447</v>
      </c>
      <c r="I72" s="62">
        <v>1447</v>
      </c>
      <c r="J72" s="62">
        <v>2527.98</v>
      </c>
      <c r="K72" s="79">
        <f t="shared" si="26"/>
        <v>197.46758319012653</v>
      </c>
      <c r="L72" s="79">
        <f t="shared" si="27"/>
        <v>174.70490670352456</v>
      </c>
    </row>
    <row r="73" spans="2:12" x14ac:dyDescent="0.25">
      <c r="B73" s="11"/>
      <c r="C73" s="11"/>
      <c r="D73" s="11"/>
      <c r="E73" s="30">
        <v>3293</v>
      </c>
      <c r="F73" s="67" t="s">
        <v>111</v>
      </c>
      <c r="G73" s="62">
        <v>0</v>
      </c>
      <c r="H73" s="62">
        <v>0</v>
      </c>
      <c r="I73" s="62">
        <v>0</v>
      </c>
      <c r="J73" s="62">
        <v>0</v>
      </c>
      <c r="K73" s="79">
        <v>0</v>
      </c>
      <c r="L73" s="79">
        <v>0</v>
      </c>
    </row>
    <row r="74" spans="2:12" x14ac:dyDescent="0.25">
      <c r="B74" s="11"/>
      <c r="C74" s="11"/>
      <c r="D74" s="11"/>
      <c r="E74" s="30">
        <v>3294</v>
      </c>
      <c r="F74" s="67" t="s">
        <v>127</v>
      </c>
      <c r="G74" s="62">
        <v>0</v>
      </c>
      <c r="H74" s="62">
        <v>13</v>
      </c>
      <c r="I74" s="62">
        <v>13</v>
      </c>
      <c r="J74" s="62">
        <v>0</v>
      </c>
      <c r="K74" s="79">
        <v>0</v>
      </c>
      <c r="L74" s="79">
        <f t="shared" si="27"/>
        <v>0</v>
      </c>
    </row>
    <row r="75" spans="2:12" x14ac:dyDescent="0.25">
      <c r="B75" s="11"/>
      <c r="C75" s="11"/>
      <c r="D75" s="11"/>
      <c r="E75" s="30">
        <v>3295</v>
      </c>
      <c r="F75" s="67" t="s">
        <v>128</v>
      </c>
      <c r="G75" s="62">
        <v>0</v>
      </c>
      <c r="H75" s="62">
        <v>66</v>
      </c>
      <c r="I75" s="62">
        <v>66</v>
      </c>
      <c r="J75" s="62">
        <v>163.27000000000001</v>
      </c>
      <c r="K75" s="79">
        <v>0</v>
      </c>
      <c r="L75" s="79">
        <f t="shared" si="27"/>
        <v>247.3787878787879</v>
      </c>
    </row>
    <row r="76" spans="2:12" x14ac:dyDescent="0.25">
      <c r="B76" s="11"/>
      <c r="C76" s="11"/>
      <c r="D76" s="11"/>
      <c r="E76" s="30">
        <v>3299</v>
      </c>
      <c r="F76" s="67" t="s">
        <v>108</v>
      </c>
      <c r="G76" s="62">
        <v>674.22</v>
      </c>
      <c r="H76" s="62">
        <v>1253</v>
      </c>
      <c r="I76" s="62">
        <v>1253</v>
      </c>
      <c r="J76" s="62">
        <v>405.29</v>
      </c>
      <c r="K76" s="79">
        <f t="shared" si="26"/>
        <v>60.112426211029046</v>
      </c>
      <c r="L76" s="79">
        <f t="shared" si="27"/>
        <v>32.345570630486833</v>
      </c>
    </row>
    <row r="77" spans="2:12" x14ac:dyDescent="0.25">
      <c r="B77" s="11"/>
      <c r="C77" s="19">
        <v>34</v>
      </c>
      <c r="D77" s="11"/>
      <c r="E77" s="75"/>
      <c r="F77" s="63" t="s">
        <v>112</v>
      </c>
      <c r="G77" s="68">
        <f>G78</f>
        <v>546.30999999999995</v>
      </c>
      <c r="H77" s="70">
        <f t="shared" ref="H77:I77" si="39">H78</f>
        <v>757</v>
      </c>
      <c r="I77" s="70">
        <f t="shared" si="39"/>
        <v>757</v>
      </c>
      <c r="J77" s="68">
        <f>J78</f>
        <v>543.51</v>
      </c>
      <c r="K77" s="79">
        <f t="shared" si="26"/>
        <v>99.487470483791256</v>
      </c>
      <c r="L77" s="79">
        <f t="shared" si="27"/>
        <v>71.797886393659184</v>
      </c>
    </row>
    <row r="78" spans="2:12" x14ac:dyDescent="0.25">
      <c r="B78" s="11"/>
      <c r="C78" s="11"/>
      <c r="D78" s="19">
        <v>343</v>
      </c>
      <c r="E78" s="75"/>
      <c r="F78" s="63" t="s">
        <v>188</v>
      </c>
      <c r="G78" s="68">
        <f>G79+G80</f>
        <v>546.30999999999995</v>
      </c>
      <c r="H78" s="70">
        <f>H79+H80+H81</f>
        <v>757</v>
      </c>
      <c r="I78" s="70">
        <f>I79+I80+I81</f>
        <v>757</v>
      </c>
      <c r="J78" s="68">
        <f>J79+J80</f>
        <v>543.51</v>
      </c>
      <c r="K78" s="79">
        <f t="shared" si="26"/>
        <v>99.487470483791256</v>
      </c>
      <c r="L78" s="79">
        <f t="shared" si="27"/>
        <v>71.797886393659184</v>
      </c>
    </row>
    <row r="79" spans="2:12" x14ac:dyDescent="0.25">
      <c r="B79" s="11"/>
      <c r="C79" s="11"/>
      <c r="D79" s="11"/>
      <c r="E79" s="30">
        <v>3431</v>
      </c>
      <c r="F79" s="67" t="s">
        <v>113</v>
      </c>
      <c r="G79" s="62">
        <v>539.55999999999995</v>
      </c>
      <c r="H79" s="62">
        <v>664</v>
      </c>
      <c r="I79" s="62">
        <v>664</v>
      </c>
      <c r="J79" s="62">
        <v>531.54999999999995</v>
      </c>
      <c r="K79" s="79">
        <f t="shared" si="26"/>
        <v>98.515457039068878</v>
      </c>
      <c r="L79" s="79">
        <f t="shared" si="27"/>
        <v>80.05271084337349</v>
      </c>
    </row>
    <row r="80" spans="2:12" x14ac:dyDescent="0.25">
      <c r="B80" s="11"/>
      <c r="C80" s="11"/>
      <c r="D80" s="11"/>
      <c r="E80" s="30">
        <v>3433</v>
      </c>
      <c r="F80" s="67" t="s">
        <v>114</v>
      </c>
      <c r="G80" s="62">
        <v>6.75</v>
      </c>
      <c r="H80" s="62">
        <v>66</v>
      </c>
      <c r="I80" s="62">
        <v>66</v>
      </c>
      <c r="J80" s="62">
        <v>11.96</v>
      </c>
      <c r="K80" s="79">
        <f t="shared" si="26"/>
        <v>177.18518518518519</v>
      </c>
      <c r="L80" s="79">
        <f t="shared" si="27"/>
        <v>18.121212121212121</v>
      </c>
    </row>
    <row r="81" spans="2:12" x14ac:dyDescent="0.25">
      <c r="B81" s="11"/>
      <c r="C81" s="11"/>
      <c r="D81" s="11"/>
      <c r="E81" s="30">
        <v>3434</v>
      </c>
      <c r="F81" s="67" t="s">
        <v>129</v>
      </c>
      <c r="G81" s="62">
        <v>0</v>
      </c>
      <c r="H81" s="62">
        <v>27</v>
      </c>
      <c r="I81" s="62">
        <v>27</v>
      </c>
      <c r="J81" s="62">
        <v>0</v>
      </c>
      <c r="K81" s="79">
        <v>0</v>
      </c>
      <c r="L81" s="79">
        <f t="shared" si="27"/>
        <v>0</v>
      </c>
    </row>
    <row r="82" spans="2:12" x14ac:dyDescent="0.25">
      <c r="B82" s="11"/>
      <c r="C82" s="19">
        <v>36</v>
      </c>
      <c r="D82" s="19"/>
      <c r="E82" s="74"/>
      <c r="F82" s="85"/>
      <c r="G82" s="79">
        <f>G83</f>
        <v>0</v>
      </c>
      <c r="H82" s="79">
        <f t="shared" ref="H82:J82" si="40">H83</f>
        <v>0</v>
      </c>
      <c r="I82" s="79">
        <f t="shared" si="40"/>
        <v>0</v>
      </c>
      <c r="J82" s="79">
        <f t="shared" si="40"/>
        <v>56.5</v>
      </c>
      <c r="K82" s="79">
        <v>0</v>
      </c>
      <c r="L82" s="79">
        <v>0</v>
      </c>
    </row>
    <row r="83" spans="2:12" x14ac:dyDescent="0.25">
      <c r="B83" s="11"/>
      <c r="C83" s="19"/>
      <c r="D83" s="19">
        <v>369</v>
      </c>
      <c r="E83" s="74"/>
      <c r="F83" s="85"/>
      <c r="G83" s="79">
        <f>G84</f>
        <v>0</v>
      </c>
      <c r="H83" s="79">
        <f t="shared" ref="H83:J83" si="41">H84</f>
        <v>0</v>
      </c>
      <c r="I83" s="79">
        <f t="shared" si="41"/>
        <v>0</v>
      </c>
      <c r="J83" s="79">
        <f t="shared" si="41"/>
        <v>56.5</v>
      </c>
      <c r="K83" s="79">
        <v>0</v>
      </c>
      <c r="L83" s="79">
        <v>0</v>
      </c>
    </row>
    <row r="84" spans="2:12" ht="30" x14ac:dyDescent="0.25">
      <c r="B84" s="11"/>
      <c r="C84" s="11"/>
      <c r="D84" s="11"/>
      <c r="E84" s="30">
        <v>3691</v>
      </c>
      <c r="F84" s="67" t="s">
        <v>208</v>
      </c>
      <c r="G84" s="62"/>
      <c r="H84" s="62"/>
      <c r="I84" s="62"/>
      <c r="J84" s="62">
        <v>56.5</v>
      </c>
      <c r="K84" s="79">
        <v>0</v>
      </c>
      <c r="L84" s="79">
        <v>0</v>
      </c>
    </row>
    <row r="85" spans="2:12" ht="25.5" x14ac:dyDescent="0.25">
      <c r="B85" s="11"/>
      <c r="C85" s="19">
        <v>37</v>
      </c>
      <c r="D85" s="19"/>
      <c r="E85" s="74"/>
      <c r="F85" s="63" t="s">
        <v>115</v>
      </c>
      <c r="G85" s="79">
        <f>G86</f>
        <v>7141.8099999999995</v>
      </c>
      <c r="H85" s="70">
        <f t="shared" ref="H85:I85" si="42">H86</f>
        <v>23513</v>
      </c>
      <c r="I85" s="70">
        <f t="shared" si="42"/>
        <v>23513</v>
      </c>
      <c r="J85" s="79">
        <f>J86</f>
        <v>9887.67</v>
      </c>
      <c r="K85" s="79">
        <f t="shared" si="26"/>
        <v>138.44767642936455</v>
      </c>
      <c r="L85" s="79">
        <f t="shared" si="27"/>
        <v>42.051928720282397</v>
      </c>
    </row>
    <row r="86" spans="2:12" ht="25.5" x14ac:dyDescent="0.25">
      <c r="B86" s="11"/>
      <c r="C86" s="19"/>
      <c r="D86" s="19">
        <v>372</v>
      </c>
      <c r="E86" s="75"/>
      <c r="F86" s="63" t="s">
        <v>116</v>
      </c>
      <c r="G86" s="68">
        <f>G87+G88</f>
        <v>7141.8099999999995</v>
      </c>
      <c r="H86" s="70">
        <f t="shared" ref="H86:I86" si="43">H87+H88</f>
        <v>23513</v>
      </c>
      <c r="I86" s="70">
        <f t="shared" si="43"/>
        <v>23513</v>
      </c>
      <c r="J86" s="68">
        <f>J87+J88</f>
        <v>9887.67</v>
      </c>
      <c r="K86" s="79">
        <f t="shared" si="26"/>
        <v>138.44767642936455</v>
      </c>
      <c r="L86" s="79">
        <f t="shared" si="27"/>
        <v>42.051928720282397</v>
      </c>
    </row>
    <row r="87" spans="2:12" x14ac:dyDescent="0.25">
      <c r="B87" s="11"/>
      <c r="C87" s="19"/>
      <c r="D87" s="19"/>
      <c r="E87" s="30">
        <v>3721</v>
      </c>
      <c r="F87" s="67" t="s">
        <v>117</v>
      </c>
      <c r="G87" s="62">
        <v>4046.93</v>
      </c>
      <c r="H87" s="62">
        <v>16328</v>
      </c>
      <c r="I87" s="62">
        <v>16328</v>
      </c>
      <c r="J87" s="62">
        <v>3770.11</v>
      </c>
      <c r="K87" s="79">
        <f t="shared" si="26"/>
        <v>93.159753195632248</v>
      </c>
      <c r="L87" s="79">
        <f t="shared" si="27"/>
        <v>23.089845663890252</v>
      </c>
    </row>
    <row r="88" spans="2:12" x14ac:dyDescent="0.25">
      <c r="B88" s="11"/>
      <c r="C88" s="19"/>
      <c r="D88" s="19"/>
      <c r="E88" s="30">
        <v>3722</v>
      </c>
      <c r="F88" s="67" t="s">
        <v>118</v>
      </c>
      <c r="G88" s="62">
        <v>3094.88</v>
      </c>
      <c r="H88" s="62">
        <v>7185</v>
      </c>
      <c r="I88" s="62">
        <v>7185</v>
      </c>
      <c r="J88" s="62">
        <v>6117.56</v>
      </c>
      <c r="K88" s="79">
        <f t="shared" si="26"/>
        <v>197.66711471850283</v>
      </c>
      <c r="L88" s="79">
        <f t="shared" si="27"/>
        <v>85.143493389004874</v>
      </c>
    </row>
    <row r="89" spans="2:12" x14ac:dyDescent="0.25">
      <c r="B89" s="11"/>
      <c r="C89" s="19"/>
      <c r="D89" s="19"/>
      <c r="E89" s="30"/>
      <c r="F89" s="30"/>
      <c r="G89" s="62"/>
      <c r="H89" s="30"/>
      <c r="I89" s="30"/>
      <c r="J89" s="62"/>
      <c r="K89" s="79"/>
      <c r="L89" s="79"/>
    </row>
    <row r="90" spans="2:12" x14ac:dyDescent="0.25">
      <c r="B90" s="11"/>
      <c r="C90" s="19"/>
      <c r="D90" s="80"/>
      <c r="E90" s="12"/>
      <c r="F90" s="12"/>
      <c r="G90" s="62"/>
      <c r="H90" s="8"/>
      <c r="I90" s="8"/>
      <c r="J90" s="62"/>
      <c r="K90" s="79"/>
      <c r="L90" s="79"/>
    </row>
    <row r="91" spans="2:12" x14ac:dyDescent="0.25">
      <c r="B91" s="13">
        <v>4</v>
      </c>
      <c r="C91" s="13"/>
      <c r="D91" s="13"/>
      <c r="E91" s="13"/>
      <c r="F91" s="17" t="s">
        <v>6</v>
      </c>
      <c r="G91" s="73">
        <f t="shared" ref="G91" si="44">G92+G95</f>
        <v>43656.57</v>
      </c>
      <c r="H91" s="73">
        <f t="shared" ref="H91:J91" si="45">H92+H95</f>
        <v>0</v>
      </c>
      <c r="I91" s="73">
        <f t="shared" ref="I91" si="46">I92+I95</f>
        <v>0</v>
      </c>
      <c r="J91" s="73">
        <f t="shared" si="45"/>
        <v>2355.54</v>
      </c>
      <c r="K91" s="79">
        <f t="shared" si="26"/>
        <v>5.3956139934951377</v>
      </c>
      <c r="L91" s="79">
        <v>0</v>
      </c>
    </row>
    <row r="92" spans="2:12" ht="25.5" x14ac:dyDescent="0.25">
      <c r="B92" s="14"/>
      <c r="C92" s="10">
        <v>41</v>
      </c>
      <c r="D92" s="10"/>
      <c r="E92" s="10"/>
      <c r="F92" s="17" t="s">
        <v>7</v>
      </c>
      <c r="G92" s="73">
        <f t="shared" ref="G92:J92" si="47">G93</f>
        <v>14762.97</v>
      </c>
      <c r="H92" s="73">
        <f t="shared" si="47"/>
        <v>0</v>
      </c>
      <c r="I92" s="73">
        <f t="shared" si="47"/>
        <v>0</v>
      </c>
      <c r="J92" s="73">
        <f t="shared" si="47"/>
        <v>0</v>
      </c>
      <c r="K92" s="79">
        <f t="shared" si="26"/>
        <v>0</v>
      </c>
      <c r="L92" s="79">
        <v>0</v>
      </c>
    </row>
    <row r="93" spans="2:12" x14ac:dyDescent="0.25">
      <c r="B93" s="14"/>
      <c r="C93" s="10"/>
      <c r="D93" s="19">
        <v>412</v>
      </c>
      <c r="E93" s="19"/>
      <c r="F93" s="19" t="s">
        <v>40</v>
      </c>
      <c r="G93" s="73">
        <f t="shared" ref="G93:J93" si="48">G94</f>
        <v>14762.97</v>
      </c>
      <c r="H93" s="73">
        <f t="shared" si="48"/>
        <v>0</v>
      </c>
      <c r="I93" s="73">
        <f t="shared" si="48"/>
        <v>0</v>
      </c>
      <c r="J93" s="73">
        <f t="shared" si="48"/>
        <v>0</v>
      </c>
      <c r="K93" s="79">
        <f t="shared" si="26"/>
        <v>0</v>
      </c>
      <c r="L93" s="79">
        <v>0</v>
      </c>
    </row>
    <row r="94" spans="2:12" x14ac:dyDescent="0.25">
      <c r="B94" s="30"/>
      <c r="C94" s="74"/>
      <c r="D94" s="74"/>
      <c r="E94" s="67">
        <v>4124</v>
      </c>
      <c r="F94" s="65" t="s">
        <v>119</v>
      </c>
      <c r="G94" s="72">
        <v>14762.97</v>
      </c>
      <c r="H94" s="71"/>
      <c r="I94" s="71"/>
      <c r="J94" s="72">
        <v>0</v>
      </c>
      <c r="K94" s="79">
        <f t="shared" si="26"/>
        <v>0</v>
      </c>
      <c r="L94" s="79">
        <v>0</v>
      </c>
    </row>
    <row r="95" spans="2:12" x14ac:dyDescent="0.25">
      <c r="B95" s="30"/>
      <c r="C95" s="74">
        <v>42</v>
      </c>
      <c r="D95" s="74"/>
      <c r="E95" s="85"/>
      <c r="F95" s="63" t="s">
        <v>123</v>
      </c>
      <c r="G95" s="70">
        <f>G96+G100</f>
        <v>28893.599999999999</v>
      </c>
      <c r="H95" s="70">
        <f t="shared" ref="H95" si="49">H96+H100</f>
        <v>0</v>
      </c>
      <c r="I95" s="70">
        <f t="shared" ref="I95" si="50">I96+I100</f>
        <v>0</v>
      </c>
      <c r="J95" s="70">
        <f>J96+J100</f>
        <v>2355.54</v>
      </c>
      <c r="K95" s="79">
        <f t="shared" si="26"/>
        <v>8.1524628291386332</v>
      </c>
      <c r="L95" s="79">
        <v>0</v>
      </c>
    </row>
    <row r="96" spans="2:12" x14ac:dyDescent="0.25">
      <c r="B96" s="30"/>
      <c r="C96" s="74"/>
      <c r="D96" s="74">
        <v>422</v>
      </c>
      <c r="E96" s="85"/>
      <c r="F96" s="63" t="s">
        <v>124</v>
      </c>
      <c r="G96" s="70">
        <f>G97+G99+G98</f>
        <v>11913.6</v>
      </c>
      <c r="H96" s="70">
        <f>H97+H99+H98</f>
        <v>0</v>
      </c>
      <c r="I96" s="70">
        <f>I97+I99+I98</f>
        <v>0</v>
      </c>
      <c r="J96" s="70">
        <f>J97+J99+J98</f>
        <v>2355.54</v>
      </c>
      <c r="K96" s="79">
        <f t="shared" si="26"/>
        <v>19.77185737308622</v>
      </c>
      <c r="L96" s="79">
        <v>0</v>
      </c>
    </row>
    <row r="97" spans="2:12" ht="15" customHeight="1" x14ac:dyDescent="0.25">
      <c r="B97" s="78"/>
      <c r="C97" s="78"/>
      <c r="D97" s="78"/>
      <c r="E97" s="67">
        <v>4221</v>
      </c>
      <c r="F97" s="67" t="s">
        <v>120</v>
      </c>
      <c r="G97" s="72">
        <v>5053.42</v>
      </c>
      <c r="H97" s="71"/>
      <c r="I97" s="71"/>
      <c r="J97" s="72">
        <v>849.99</v>
      </c>
      <c r="K97" s="79">
        <f t="shared" si="26"/>
        <v>16.820094114480884</v>
      </c>
      <c r="L97" s="79">
        <v>0</v>
      </c>
    </row>
    <row r="98" spans="2:12" ht="15" customHeight="1" x14ac:dyDescent="0.25">
      <c r="B98" s="78"/>
      <c r="C98" s="78"/>
      <c r="D98" s="78"/>
      <c r="E98" s="67">
        <v>4222</v>
      </c>
      <c r="F98" s="67" t="s">
        <v>207</v>
      </c>
      <c r="G98" s="72">
        <v>199.99</v>
      </c>
      <c r="H98" s="71"/>
      <c r="I98" s="71"/>
      <c r="J98" s="72">
        <v>0</v>
      </c>
      <c r="K98" s="79"/>
      <c r="L98" s="79"/>
    </row>
    <row r="99" spans="2:12" x14ac:dyDescent="0.25">
      <c r="B99" s="78"/>
      <c r="C99" s="78"/>
      <c r="D99" s="78"/>
      <c r="E99" s="65">
        <v>4227</v>
      </c>
      <c r="F99" s="65" t="s">
        <v>121</v>
      </c>
      <c r="G99" s="71">
        <v>6660.19</v>
      </c>
      <c r="H99" s="71"/>
      <c r="I99" s="71"/>
      <c r="J99" s="71">
        <v>1505.55</v>
      </c>
      <c r="K99" s="79">
        <f t="shared" si="26"/>
        <v>22.60521096245002</v>
      </c>
      <c r="L99" s="79">
        <v>0</v>
      </c>
    </row>
    <row r="100" spans="2:12" x14ac:dyDescent="0.25">
      <c r="B100" s="78"/>
      <c r="C100" s="78"/>
      <c r="D100" s="78">
        <v>423</v>
      </c>
      <c r="E100" s="63"/>
      <c r="F100" s="63" t="s">
        <v>125</v>
      </c>
      <c r="G100" s="70">
        <f t="shared" ref="G100:J100" si="51">G101</f>
        <v>16980</v>
      </c>
      <c r="H100" s="70">
        <f t="shared" si="51"/>
        <v>0</v>
      </c>
      <c r="I100" s="70">
        <f t="shared" si="51"/>
        <v>0</v>
      </c>
      <c r="J100" s="70">
        <f t="shared" si="51"/>
        <v>0</v>
      </c>
      <c r="K100" s="79">
        <v>0</v>
      </c>
      <c r="L100" s="84">
        <v>0</v>
      </c>
    </row>
    <row r="101" spans="2:12" ht="24" customHeight="1" x14ac:dyDescent="0.25">
      <c r="B101" s="78"/>
      <c r="C101" s="78"/>
      <c r="D101" s="78"/>
      <c r="E101" s="67">
        <v>4231</v>
      </c>
      <c r="F101" s="65" t="s">
        <v>122</v>
      </c>
      <c r="G101" s="72">
        <v>16980</v>
      </c>
      <c r="H101" s="71">
        <v>0</v>
      </c>
      <c r="I101" s="71">
        <v>0</v>
      </c>
      <c r="J101" s="72">
        <v>0</v>
      </c>
      <c r="K101" s="79">
        <v>0</v>
      </c>
      <c r="L101" s="79">
        <v>0</v>
      </c>
    </row>
  </sheetData>
  <mergeCells count="7">
    <mergeCell ref="B2:L2"/>
    <mergeCell ref="B4:L4"/>
    <mergeCell ref="B6:L6"/>
    <mergeCell ref="B34:F34"/>
    <mergeCell ref="B9:F9"/>
    <mergeCell ref="B33:F33"/>
    <mergeCell ref="B8:F8"/>
  </mergeCells>
  <printOptions gridLines="1"/>
  <pageMargins left="0.70866141732283472" right="1.299212598425197" top="0.74803149606299213" bottom="0.74803149606299213" header="0.31496062992125984" footer="0.31496062992125984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54"/>
  <sheetViews>
    <sheetView zoomScaleNormal="100" workbookViewId="0">
      <selection activeCell="E54" sqref="E5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6" t="s">
        <v>44</v>
      </c>
      <c r="C2" s="136"/>
      <c r="D2" s="136"/>
      <c r="E2" s="136"/>
      <c r="F2" s="136"/>
      <c r="G2" s="136"/>
      <c r="H2" s="136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33.75" customHeight="1" x14ac:dyDescent="0.25">
      <c r="B4" s="36" t="s">
        <v>8</v>
      </c>
      <c r="C4" s="36" t="s">
        <v>204</v>
      </c>
      <c r="D4" s="36" t="s">
        <v>193</v>
      </c>
      <c r="E4" s="36" t="s">
        <v>194</v>
      </c>
      <c r="F4" s="36" t="s">
        <v>205</v>
      </c>
      <c r="G4" s="36" t="s">
        <v>28</v>
      </c>
      <c r="H4" s="36" t="s">
        <v>58</v>
      </c>
    </row>
    <row r="5" spans="2:8" x14ac:dyDescent="0.25">
      <c r="B5" s="36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41</v>
      </c>
      <c r="H5" s="38" t="s">
        <v>42</v>
      </c>
    </row>
    <row r="6" spans="2:8" x14ac:dyDescent="0.25">
      <c r="B6" s="10" t="s">
        <v>55</v>
      </c>
      <c r="C6" s="98">
        <f t="shared" ref="C6" si="0">C7+C17+C20+C27</f>
        <v>635006.76</v>
      </c>
      <c r="D6" s="98">
        <f t="shared" ref="D6:F6" si="1">D7+D17+D20+D27</f>
        <v>602716</v>
      </c>
      <c r="E6" s="98">
        <f t="shared" si="1"/>
        <v>592008</v>
      </c>
      <c r="F6" s="125">
        <f t="shared" si="1"/>
        <v>864301.82</v>
      </c>
      <c r="G6" s="95">
        <f>F6/C6*100</f>
        <v>136.10907386245776</v>
      </c>
      <c r="H6" s="95">
        <f>F6/E6*100</f>
        <v>145.99495614924123</v>
      </c>
    </row>
    <row r="7" spans="2:8" x14ac:dyDescent="0.25">
      <c r="B7" s="10" t="s">
        <v>18</v>
      </c>
      <c r="C7" s="73">
        <f t="shared" ref="C7" si="2">C8+C9</f>
        <v>337369.28</v>
      </c>
      <c r="D7" s="73">
        <f t="shared" ref="D7:F7" si="3">D8+D9</f>
        <v>601061</v>
      </c>
      <c r="E7" s="73">
        <f t="shared" si="3"/>
        <v>590353</v>
      </c>
      <c r="F7" s="126">
        <f t="shared" si="3"/>
        <v>562736.19999999995</v>
      </c>
      <c r="G7" s="79">
        <f>F7/C7*100</f>
        <v>166.80125706762627</v>
      </c>
      <c r="H7" s="79">
        <f>F7/E7*100</f>
        <v>95.32198532064713</v>
      </c>
    </row>
    <row r="8" spans="2:8" x14ac:dyDescent="0.25">
      <c r="B8" s="22" t="s">
        <v>19</v>
      </c>
      <c r="C8" s="62">
        <v>322542.01</v>
      </c>
      <c r="D8" s="61">
        <v>601061</v>
      </c>
      <c r="E8" s="61">
        <v>590353</v>
      </c>
      <c r="F8" s="127">
        <v>562736.19999999995</v>
      </c>
      <c r="G8" s="84">
        <f t="shared" ref="G8:G53" si="4">F8/C8*100</f>
        <v>174.46911799179276</v>
      </c>
      <c r="H8" s="84">
        <f t="shared" ref="H8:H53" si="5">F8/E8*100</f>
        <v>95.32198532064713</v>
      </c>
    </row>
    <row r="9" spans="2:8" x14ac:dyDescent="0.25">
      <c r="B9" s="23" t="s">
        <v>20</v>
      </c>
      <c r="C9" s="62">
        <v>14827.27</v>
      </c>
      <c r="D9" s="61">
        <v>0</v>
      </c>
      <c r="E9" s="61">
        <v>0</v>
      </c>
      <c r="F9" s="127">
        <v>0</v>
      </c>
      <c r="G9" s="84">
        <f t="shared" si="4"/>
        <v>0</v>
      </c>
      <c r="H9" s="84">
        <v>0</v>
      </c>
    </row>
    <row r="10" spans="2:8" x14ac:dyDescent="0.25">
      <c r="B10" s="23"/>
      <c r="C10" s="62"/>
      <c r="D10" s="61"/>
      <c r="E10" s="61"/>
      <c r="F10" s="127"/>
      <c r="G10" s="79"/>
      <c r="H10" s="79"/>
    </row>
    <row r="11" spans="2:8" x14ac:dyDescent="0.25">
      <c r="B11" s="10" t="s">
        <v>22</v>
      </c>
      <c r="C11" s="61">
        <f t="shared" ref="C11:F11" si="6">C12</f>
        <v>0</v>
      </c>
      <c r="D11" s="61">
        <f t="shared" si="6"/>
        <v>0</v>
      </c>
      <c r="E11" s="61">
        <f t="shared" si="6"/>
        <v>0</v>
      </c>
      <c r="F11" s="128">
        <f t="shared" si="6"/>
        <v>0</v>
      </c>
      <c r="G11" s="79">
        <v>0</v>
      </c>
      <c r="H11" s="79">
        <v>0</v>
      </c>
    </row>
    <row r="12" spans="2:8" x14ac:dyDescent="0.25">
      <c r="B12" s="24" t="s">
        <v>23</v>
      </c>
      <c r="C12" s="62">
        <v>0</v>
      </c>
      <c r="D12" s="61">
        <v>0</v>
      </c>
      <c r="E12" s="61">
        <v>0</v>
      </c>
      <c r="F12" s="127">
        <v>0</v>
      </c>
      <c r="G12" s="79">
        <v>0</v>
      </c>
      <c r="H12" s="79">
        <v>0</v>
      </c>
    </row>
    <row r="13" spans="2:8" x14ac:dyDescent="0.25">
      <c r="B13" s="24"/>
      <c r="C13" s="62"/>
      <c r="D13" s="61"/>
      <c r="E13" s="61"/>
      <c r="F13" s="127"/>
      <c r="G13" s="79"/>
      <c r="H13" s="79"/>
    </row>
    <row r="14" spans="2:8" x14ac:dyDescent="0.25">
      <c r="B14" s="10" t="s">
        <v>24</v>
      </c>
      <c r="C14" s="61">
        <f t="shared" ref="C14:F14" si="7">C15</f>
        <v>0</v>
      </c>
      <c r="D14" s="61">
        <f t="shared" si="7"/>
        <v>0</v>
      </c>
      <c r="E14" s="61">
        <f t="shared" si="7"/>
        <v>0</v>
      </c>
      <c r="F14" s="128">
        <f t="shared" si="7"/>
        <v>0</v>
      </c>
      <c r="G14" s="79">
        <v>0</v>
      </c>
      <c r="H14" s="79">
        <v>0</v>
      </c>
    </row>
    <row r="15" spans="2:8" x14ac:dyDescent="0.25">
      <c r="B15" s="24" t="s">
        <v>25</v>
      </c>
      <c r="C15" s="62">
        <v>0</v>
      </c>
      <c r="D15" s="61">
        <v>0</v>
      </c>
      <c r="E15" s="61">
        <v>0</v>
      </c>
      <c r="F15" s="127">
        <v>0</v>
      </c>
      <c r="G15" s="79">
        <v>0</v>
      </c>
      <c r="H15" s="79">
        <v>0</v>
      </c>
    </row>
    <row r="16" spans="2:8" x14ac:dyDescent="0.25">
      <c r="B16" s="24"/>
      <c r="C16" s="62"/>
      <c r="D16" s="61"/>
      <c r="E16" s="61"/>
      <c r="F16" s="127"/>
      <c r="G16" s="79"/>
      <c r="H16" s="79"/>
    </row>
    <row r="17" spans="2:8" x14ac:dyDescent="0.25">
      <c r="B17" s="90" t="s">
        <v>131</v>
      </c>
      <c r="C17" s="73">
        <f t="shared" ref="C17:F17" si="8">C18</f>
        <v>18423.240000000002</v>
      </c>
      <c r="D17" s="73">
        <f t="shared" si="8"/>
        <v>637</v>
      </c>
      <c r="E17" s="73">
        <f t="shared" si="8"/>
        <v>637</v>
      </c>
      <c r="F17" s="126">
        <f t="shared" si="8"/>
        <v>56.5</v>
      </c>
      <c r="G17" s="79">
        <f t="shared" si="4"/>
        <v>0.30667786990779039</v>
      </c>
      <c r="H17" s="79">
        <f t="shared" si="5"/>
        <v>8.8697017268445837</v>
      </c>
    </row>
    <row r="18" spans="2:8" x14ac:dyDescent="0.25">
      <c r="B18" s="91" t="s">
        <v>138</v>
      </c>
      <c r="C18" s="62">
        <v>18423.240000000002</v>
      </c>
      <c r="D18" s="61">
        <v>637</v>
      </c>
      <c r="E18" s="61">
        <v>637</v>
      </c>
      <c r="F18" s="127">
        <v>56.5</v>
      </c>
      <c r="G18" s="79">
        <f t="shared" si="4"/>
        <v>0.30667786990779039</v>
      </c>
      <c r="H18" s="79">
        <f t="shared" si="5"/>
        <v>8.8697017268445837</v>
      </c>
    </row>
    <row r="19" spans="2:8" x14ac:dyDescent="0.25">
      <c r="B19" s="91"/>
      <c r="C19" s="62"/>
      <c r="D19" s="61"/>
      <c r="E19" s="61"/>
      <c r="F19" s="62"/>
      <c r="G19" s="79"/>
      <c r="H19" s="79"/>
    </row>
    <row r="20" spans="2:8" x14ac:dyDescent="0.25">
      <c r="B20" s="90" t="s">
        <v>133</v>
      </c>
      <c r="C20" s="73">
        <f t="shared" ref="C20" si="9">C21+C22+C24</f>
        <v>262856.59999999998</v>
      </c>
      <c r="D20" s="73">
        <f t="shared" ref="D20:F20" si="10">D21+D22+D24</f>
        <v>89</v>
      </c>
      <c r="E20" s="73">
        <f t="shared" si="10"/>
        <v>89</v>
      </c>
      <c r="F20" s="73">
        <f t="shared" si="10"/>
        <v>293293.46000000002</v>
      </c>
      <c r="G20" s="79">
        <f t="shared" si="4"/>
        <v>111.57926413108899</v>
      </c>
      <c r="H20" s="79">
        <f t="shared" si="5"/>
        <v>329543.2134831461</v>
      </c>
    </row>
    <row r="21" spans="2:8" x14ac:dyDescent="0.25">
      <c r="B21" s="18" t="s">
        <v>139</v>
      </c>
      <c r="C21" s="62">
        <v>0</v>
      </c>
      <c r="D21" s="61">
        <v>89</v>
      </c>
      <c r="E21" s="61">
        <v>89</v>
      </c>
      <c r="F21" s="62">
        <v>0</v>
      </c>
      <c r="G21" s="79">
        <v>0</v>
      </c>
      <c r="H21" s="79">
        <f t="shared" si="5"/>
        <v>0</v>
      </c>
    </row>
    <row r="22" spans="2:8" x14ac:dyDescent="0.25">
      <c r="B22" s="91" t="s">
        <v>140</v>
      </c>
      <c r="C22" s="61">
        <f t="shared" ref="C22:F22" si="11">C23</f>
        <v>84021.49</v>
      </c>
      <c r="D22" s="61">
        <f t="shared" si="11"/>
        <v>0</v>
      </c>
      <c r="E22" s="61">
        <f t="shared" si="11"/>
        <v>0</v>
      </c>
      <c r="F22" s="61">
        <f t="shared" si="11"/>
        <v>0</v>
      </c>
      <c r="G22" s="79">
        <f t="shared" si="4"/>
        <v>0</v>
      </c>
      <c r="H22" s="79">
        <v>0</v>
      </c>
    </row>
    <row r="23" spans="2:8" x14ac:dyDescent="0.25">
      <c r="B23" s="91" t="s">
        <v>141</v>
      </c>
      <c r="C23" s="62">
        <v>84021.49</v>
      </c>
      <c r="D23" s="61"/>
      <c r="E23" s="61"/>
      <c r="F23" s="62">
        <v>0</v>
      </c>
      <c r="G23" s="79">
        <f t="shared" si="4"/>
        <v>0</v>
      </c>
      <c r="H23" s="79">
        <v>0</v>
      </c>
    </row>
    <row r="24" spans="2:8" x14ac:dyDescent="0.25">
      <c r="B24" s="91" t="s">
        <v>143</v>
      </c>
      <c r="C24" s="61">
        <f t="shared" ref="C24:E24" si="12">C25</f>
        <v>178835.11</v>
      </c>
      <c r="D24" s="61">
        <f t="shared" si="12"/>
        <v>0</v>
      </c>
      <c r="E24" s="61">
        <f t="shared" si="12"/>
        <v>0</v>
      </c>
      <c r="F24" s="61">
        <f>F25</f>
        <v>293293.46000000002</v>
      </c>
      <c r="G24" s="79">
        <f t="shared" si="4"/>
        <v>164.00216937266961</v>
      </c>
      <c r="H24" s="79">
        <v>0</v>
      </c>
    </row>
    <row r="25" spans="2:8" x14ac:dyDescent="0.25">
      <c r="B25" s="91" t="s">
        <v>144</v>
      </c>
      <c r="C25" s="62">
        <v>178835.11</v>
      </c>
      <c r="D25" s="61">
        <v>0</v>
      </c>
      <c r="E25" s="61">
        <v>0</v>
      </c>
      <c r="F25" s="62">
        <v>293293.46000000002</v>
      </c>
      <c r="G25" s="79">
        <f t="shared" si="4"/>
        <v>164.00216937266961</v>
      </c>
      <c r="H25" s="79">
        <v>0</v>
      </c>
    </row>
    <row r="26" spans="2:8" x14ac:dyDescent="0.25">
      <c r="B26" s="91"/>
      <c r="C26" s="62"/>
      <c r="D26" s="61"/>
      <c r="E26" s="61"/>
      <c r="F26" s="62"/>
      <c r="G26" s="79"/>
      <c r="H26" s="79"/>
    </row>
    <row r="27" spans="2:8" x14ac:dyDescent="0.25">
      <c r="B27" s="90" t="s">
        <v>136</v>
      </c>
      <c r="C27" s="73">
        <f t="shared" ref="C27:F27" si="13">C28</f>
        <v>16357.64</v>
      </c>
      <c r="D27" s="73">
        <f t="shared" si="13"/>
        <v>929</v>
      </c>
      <c r="E27" s="73">
        <f t="shared" si="13"/>
        <v>929</v>
      </c>
      <c r="F27" s="73">
        <f t="shared" si="13"/>
        <v>8215.66</v>
      </c>
      <c r="G27" s="79">
        <f t="shared" si="4"/>
        <v>50.225215862434922</v>
      </c>
      <c r="H27" s="79">
        <f t="shared" si="5"/>
        <v>884.35522066738429</v>
      </c>
    </row>
    <row r="28" spans="2:8" x14ac:dyDescent="0.25">
      <c r="B28" s="91" t="s">
        <v>142</v>
      </c>
      <c r="C28" s="62">
        <v>16357.64</v>
      </c>
      <c r="D28" s="61">
        <v>929</v>
      </c>
      <c r="E28" s="61">
        <v>929</v>
      </c>
      <c r="F28" s="62">
        <v>8215.66</v>
      </c>
      <c r="G28" s="79">
        <f t="shared" si="4"/>
        <v>50.225215862434922</v>
      </c>
      <c r="H28" s="79">
        <f t="shared" si="5"/>
        <v>884.35522066738429</v>
      </c>
    </row>
    <row r="29" spans="2:8" x14ac:dyDescent="0.25">
      <c r="B29" s="24"/>
      <c r="C29" s="62"/>
      <c r="D29" s="61"/>
      <c r="E29" s="61"/>
      <c r="F29" s="62"/>
      <c r="G29" s="79"/>
      <c r="H29" s="79"/>
    </row>
    <row r="30" spans="2:8" x14ac:dyDescent="0.25">
      <c r="B30" s="24"/>
      <c r="C30" s="62"/>
      <c r="D30" s="61"/>
      <c r="E30" s="61"/>
      <c r="F30" s="62"/>
      <c r="G30" s="79"/>
      <c r="H30" s="79"/>
    </row>
    <row r="31" spans="2:8" ht="15.75" customHeight="1" x14ac:dyDescent="0.25">
      <c r="B31" s="10" t="s">
        <v>56</v>
      </c>
      <c r="C31" s="73">
        <f t="shared" ref="C31" si="14">C32+C36+C39+C42+C45+C52</f>
        <v>642480.7699999999</v>
      </c>
      <c r="D31" s="73">
        <f t="shared" ref="D31:F31" si="15">D32+D36+D39+D42+D45+D52</f>
        <v>602716</v>
      </c>
      <c r="E31" s="73">
        <f t="shared" si="15"/>
        <v>592008</v>
      </c>
      <c r="F31" s="73">
        <f t="shared" si="15"/>
        <v>861252.89999999991</v>
      </c>
      <c r="G31" s="79">
        <f t="shared" si="4"/>
        <v>134.0511561147581</v>
      </c>
      <c r="H31" s="79">
        <f t="shared" si="5"/>
        <v>145.47994283861027</v>
      </c>
    </row>
    <row r="32" spans="2:8" ht="15.75" customHeight="1" x14ac:dyDescent="0.25">
      <c r="B32" s="10" t="s">
        <v>18</v>
      </c>
      <c r="C32" s="73">
        <f t="shared" ref="C32" si="16">C33+C34</f>
        <v>337309.28</v>
      </c>
      <c r="D32" s="73">
        <f t="shared" ref="D32:F32" si="17">D33+D34</f>
        <v>601061</v>
      </c>
      <c r="E32" s="73">
        <f t="shared" si="17"/>
        <v>590353</v>
      </c>
      <c r="F32" s="73">
        <f t="shared" si="17"/>
        <v>561536.19999999995</v>
      </c>
      <c r="G32" s="79">
        <f t="shared" si="4"/>
        <v>166.47517079873992</v>
      </c>
      <c r="H32" s="79">
        <f t="shared" si="5"/>
        <v>95.118717106544722</v>
      </c>
    </row>
    <row r="33" spans="2:11" x14ac:dyDescent="0.25">
      <c r="B33" s="22" t="s">
        <v>19</v>
      </c>
      <c r="C33" s="62">
        <v>322482.01</v>
      </c>
      <c r="D33" s="61">
        <v>601061</v>
      </c>
      <c r="E33" s="61">
        <v>590353</v>
      </c>
      <c r="F33" s="62">
        <v>561536.19999999995</v>
      </c>
      <c r="G33" s="79">
        <f t="shared" si="4"/>
        <v>174.12946539250359</v>
      </c>
      <c r="H33" s="79">
        <f t="shared" si="5"/>
        <v>95.118717106544722</v>
      </c>
    </row>
    <row r="34" spans="2:11" x14ac:dyDescent="0.25">
      <c r="B34" s="23" t="s">
        <v>20</v>
      </c>
      <c r="C34" s="62">
        <v>14827.27</v>
      </c>
      <c r="D34" s="61">
        <v>0</v>
      </c>
      <c r="E34" s="61">
        <v>0</v>
      </c>
      <c r="F34" s="62">
        <v>0</v>
      </c>
      <c r="G34" s="79">
        <f t="shared" si="4"/>
        <v>0</v>
      </c>
      <c r="H34" s="79">
        <v>0</v>
      </c>
    </row>
    <row r="35" spans="2:11" x14ac:dyDescent="0.25">
      <c r="B35" s="23"/>
      <c r="C35" s="62"/>
      <c r="D35" s="61"/>
      <c r="E35" s="61"/>
      <c r="F35" s="62"/>
      <c r="G35" s="79"/>
      <c r="H35" s="79"/>
    </row>
    <row r="36" spans="2:11" x14ac:dyDescent="0.25">
      <c r="B36" s="10" t="s">
        <v>22</v>
      </c>
      <c r="C36" s="61">
        <f t="shared" ref="C36:F36" si="18">C37</f>
        <v>0</v>
      </c>
      <c r="D36" s="61">
        <f t="shared" si="18"/>
        <v>0</v>
      </c>
      <c r="E36" s="61">
        <f t="shared" si="18"/>
        <v>0</v>
      </c>
      <c r="F36" s="61">
        <f t="shared" si="18"/>
        <v>0</v>
      </c>
      <c r="G36" s="95">
        <v>0</v>
      </c>
      <c r="H36" s="95">
        <v>0</v>
      </c>
      <c r="I36" s="96"/>
    </row>
    <row r="37" spans="2:11" x14ac:dyDescent="0.25">
      <c r="B37" s="24" t="s">
        <v>23</v>
      </c>
      <c r="C37" s="97">
        <v>0</v>
      </c>
      <c r="D37" s="61">
        <v>0</v>
      </c>
      <c r="E37" s="61">
        <v>0</v>
      </c>
      <c r="F37" s="97">
        <v>0</v>
      </c>
      <c r="G37" s="95">
        <v>0</v>
      </c>
      <c r="H37" s="95">
        <v>0</v>
      </c>
      <c r="I37" s="96"/>
    </row>
    <row r="38" spans="2:11" x14ac:dyDescent="0.25">
      <c r="B38" s="24"/>
      <c r="C38" s="97"/>
      <c r="D38" s="61"/>
      <c r="E38" s="61"/>
      <c r="F38" s="97"/>
      <c r="G38" s="95"/>
      <c r="H38" s="95"/>
      <c r="I38" s="96"/>
    </row>
    <row r="39" spans="2:11" x14ac:dyDescent="0.25">
      <c r="B39" s="10" t="s">
        <v>24</v>
      </c>
      <c r="C39" s="61">
        <f t="shared" ref="C39:F39" si="19">C40</f>
        <v>0</v>
      </c>
      <c r="D39" s="61">
        <f t="shared" si="19"/>
        <v>0</v>
      </c>
      <c r="E39" s="61">
        <f t="shared" si="19"/>
        <v>0</v>
      </c>
      <c r="F39" s="61">
        <f t="shared" si="19"/>
        <v>0</v>
      </c>
      <c r="G39" s="95">
        <v>0</v>
      </c>
      <c r="H39" s="95">
        <v>0</v>
      </c>
      <c r="I39" s="96"/>
    </row>
    <row r="40" spans="2:11" x14ac:dyDescent="0.25">
      <c r="B40" s="24" t="s">
        <v>25</v>
      </c>
      <c r="C40" s="97">
        <v>0</v>
      </c>
      <c r="D40" s="61">
        <v>0</v>
      </c>
      <c r="E40" s="61">
        <v>0</v>
      </c>
      <c r="F40" s="97">
        <v>0</v>
      </c>
      <c r="G40" s="95">
        <v>0</v>
      </c>
      <c r="H40" s="95">
        <v>0</v>
      </c>
      <c r="I40" s="96"/>
    </row>
    <row r="41" spans="2:11" x14ac:dyDescent="0.25">
      <c r="B41" s="24"/>
      <c r="C41" s="97"/>
      <c r="D41" s="61"/>
      <c r="E41" s="61"/>
      <c r="F41" s="97"/>
      <c r="G41" s="95"/>
      <c r="H41" s="95"/>
      <c r="I41" s="96"/>
    </row>
    <row r="42" spans="2:11" x14ac:dyDescent="0.25">
      <c r="B42" s="90" t="s">
        <v>131</v>
      </c>
      <c r="C42" s="95">
        <f t="shared" ref="C42:F42" si="20">C43</f>
        <v>17641.009999999998</v>
      </c>
      <c r="D42" s="95">
        <f t="shared" si="20"/>
        <v>637</v>
      </c>
      <c r="E42" s="95">
        <f t="shared" si="20"/>
        <v>637</v>
      </c>
      <c r="F42" s="95">
        <f t="shared" si="20"/>
        <v>56.5</v>
      </c>
      <c r="G42" s="95">
        <v>0</v>
      </c>
      <c r="H42" s="95">
        <f t="shared" si="5"/>
        <v>8.8697017268445837</v>
      </c>
      <c r="I42" s="56"/>
      <c r="J42" s="88"/>
    </row>
    <row r="43" spans="2:11" ht="15" customHeight="1" x14ac:dyDescent="0.25">
      <c r="B43" s="24" t="s">
        <v>132</v>
      </c>
      <c r="C43" s="92">
        <v>17641.009999999998</v>
      </c>
      <c r="D43" s="92">
        <v>637</v>
      </c>
      <c r="E43" s="92">
        <v>637</v>
      </c>
      <c r="F43" s="92">
        <v>56.5</v>
      </c>
      <c r="G43" s="95">
        <v>0</v>
      </c>
      <c r="H43" s="95">
        <f t="shared" si="5"/>
        <v>8.8697017268445837</v>
      </c>
      <c r="I43" s="93"/>
      <c r="J43" s="89"/>
      <c r="K43" s="33"/>
    </row>
    <row r="44" spans="2:11" x14ac:dyDescent="0.25">
      <c r="B44" s="24"/>
      <c r="C44" s="94"/>
      <c r="D44" s="94"/>
      <c r="E44" s="94"/>
      <c r="F44" s="94"/>
      <c r="G44" s="95"/>
      <c r="H44" s="95"/>
      <c r="I44" s="93"/>
      <c r="J44" s="89"/>
      <c r="K44" s="33"/>
    </row>
    <row r="45" spans="2:11" x14ac:dyDescent="0.25">
      <c r="B45" s="90" t="s">
        <v>133</v>
      </c>
      <c r="C45" s="94">
        <f t="shared" ref="C45" si="21">C46+C47+C49</f>
        <v>263188.65999999997</v>
      </c>
      <c r="D45" s="94">
        <f t="shared" ref="D45:F45" si="22">D46+D47+D49</f>
        <v>89</v>
      </c>
      <c r="E45" s="94">
        <f t="shared" si="22"/>
        <v>89</v>
      </c>
      <c r="F45" s="94">
        <f t="shared" si="22"/>
        <v>294493.46000000002</v>
      </c>
      <c r="G45" s="95">
        <f t="shared" si="4"/>
        <v>111.89443344557478</v>
      </c>
      <c r="H45" s="95">
        <f t="shared" si="5"/>
        <v>330891.52808988764</v>
      </c>
      <c r="I45" s="93"/>
      <c r="J45" s="89"/>
      <c r="K45" s="33"/>
    </row>
    <row r="46" spans="2:11" x14ac:dyDescent="0.25">
      <c r="B46" s="14" t="s">
        <v>139</v>
      </c>
      <c r="C46" s="97">
        <v>332.06</v>
      </c>
      <c r="D46" s="97">
        <v>89</v>
      </c>
      <c r="E46" s="97">
        <v>89</v>
      </c>
      <c r="F46" s="97"/>
      <c r="G46" s="95">
        <f t="shared" si="4"/>
        <v>0</v>
      </c>
      <c r="H46" s="95">
        <f t="shared" si="5"/>
        <v>0</v>
      </c>
      <c r="I46" s="56"/>
      <c r="J46" s="88"/>
    </row>
    <row r="47" spans="2:11" x14ac:dyDescent="0.25">
      <c r="B47" s="24" t="s">
        <v>134</v>
      </c>
      <c r="C47" s="97">
        <f t="shared" ref="C47:E47" si="23">C48</f>
        <v>84021.49</v>
      </c>
      <c r="D47" s="97">
        <f t="shared" si="23"/>
        <v>0</v>
      </c>
      <c r="E47" s="97">
        <f t="shared" si="23"/>
        <v>0</v>
      </c>
      <c r="F47" s="97"/>
      <c r="G47" s="95">
        <f t="shared" si="4"/>
        <v>0</v>
      </c>
      <c r="H47" s="95">
        <v>0</v>
      </c>
      <c r="I47" s="56"/>
      <c r="J47" s="88"/>
    </row>
    <row r="48" spans="2:11" x14ac:dyDescent="0.25">
      <c r="B48" s="24" t="s">
        <v>135</v>
      </c>
      <c r="C48" s="97">
        <v>84021.49</v>
      </c>
      <c r="D48" s="97"/>
      <c r="E48" s="97"/>
      <c r="F48" s="97"/>
      <c r="G48" s="95">
        <f t="shared" si="4"/>
        <v>0</v>
      </c>
      <c r="H48" s="95">
        <v>0</v>
      </c>
      <c r="I48" s="56"/>
      <c r="J48" s="88"/>
    </row>
    <row r="49" spans="2:10" x14ac:dyDescent="0.25">
      <c r="B49" s="91" t="s">
        <v>143</v>
      </c>
      <c r="C49" s="97">
        <f t="shared" ref="C49:F49" si="24">C50</f>
        <v>178835.11</v>
      </c>
      <c r="D49" s="97">
        <f t="shared" si="24"/>
        <v>0</v>
      </c>
      <c r="E49" s="97">
        <f t="shared" si="24"/>
        <v>0</v>
      </c>
      <c r="F49" s="97">
        <f t="shared" si="24"/>
        <v>294493.46000000002</v>
      </c>
      <c r="G49" s="95">
        <v>0</v>
      </c>
      <c r="H49" s="95">
        <v>0</v>
      </c>
      <c r="I49" s="56"/>
      <c r="J49" s="88"/>
    </row>
    <row r="50" spans="2:10" x14ac:dyDescent="0.25">
      <c r="B50" s="91" t="s">
        <v>144</v>
      </c>
      <c r="C50" s="97">
        <v>178835.11</v>
      </c>
      <c r="D50" s="97">
        <v>0</v>
      </c>
      <c r="E50" s="97">
        <v>0</v>
      </c>
      <c r="F50" s="97">
        <v>294493.46000000002</v>
      </c>
      <c r="G50" s="95">
        <v>0</v>
      </c>
      <c r="H50" s="95">
        <v>0</v>
      </c>
      <c r="I50" s="56"/>
      <c r="J50" s="88"/>
    </row>
    <row r="51" spans="2:10" x14ac:dyDescent="0.25">
      <c r="B51" s="24"/>
      <c r="C51" s="97"/>
      <c r="D51" s="97"/>
      <c r="E51" s="97"/>
      <c r="F51" s="97"/>
      <c r="G51" s="95"/>
      <c r="H51" s="95"/>
      <c r="I51" s="56"/>
      <c r="J51" s="88"/>
    </row>
    <row r="52" spans="2:10" x14ac:dyDescent="0.25">
      <c r="B52" s="90" t="s">
        <v>136</v>
      </c>
      <c r="C52" s="95">
        <f t="shared" ref="C52:F52" si="25">C53</f>
        <v>24341.82</v>
      </c>
      <c r="D52" s="95">
        <f t="shared" si="25"/>
        <v>929</v>
      </c>
      <c r="E52" s="95">
        <f t="shared" si="25"/>
        <v>929</v>
      </c>
      <c r="F52" s="95">
        <f t="shared" si="25"/>
        <v>5166.74</v>
      </c>
      <c r="G52" s="95">
        <f t="shared" si="4"/>
        <v>21.225775229625395</v>
      </c>
      <c r="H52" s="95">
        <f t="shared" si="5"/>
        <v>556.16146393972019</v>
      </c>
      <c r="I52" s="56"/>
      <c r="J52" s="88"/>
    </row>
    <row r="53" spans="2:10" x14ac:dyDescent="0.25">
      <c r="B53" s="24" t="s">
        <v>137</v>
      </c>
      <c r="C53" s="97">
        <v>24341.82</v>
      </c>
      <c r="D53" s="97">
        <v>929</v>
      </c>
      <c r="E53" s="97">
        <v>929</v>
      </c>
      <c r="F53" s="97">
        <v>5166.74</v>
      </c>
      <c r="G53" s="97">
        <f t="shared" si="4"/>
        <v>21.225775229625395</v>
      </c>
      <c r="H53" s="97">
        <f t="shared" si="5"/>
        <v>556.16146393972019</v>
      </c>
      <c r="I53" s="56"/>
      <c r="J53" s="88"/>
    </row>
    <row r="54" spans="2:10" x14ac:dyDescent="0.25">
      <c r="C54" s="88"/>
      <c r="D54" s="88"/>
      <c r="E54" s="88"/>
      <c r="F54" s="88"/>
      <c r="G54" s="88"/>
      <c r="H54" s="88"/>
      <c r="I54" s="88"/>
      <c r="J54" s="88"/>
    </row>
  </sheetData>
  <mergeCells count="1">
    <mergeCell ref="B2:H2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F16" sqref="F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6" t="s">
        <v>45</v>
      </c>
      <c r="C2" s="136"/>
      <c r="D2" s="136"/>
      <c r="E2" s="136"/>
      <c r="F2" s="136"/>
      <c r="G2" s="136"/>
      <c r="H2" s="136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36" t="s">
        <v>8</v>
      </c>
      <c r="C4" s="36" t="s">
        <v>204</v>
      </c>
      <c r="D4" s="36" t="s">
        <v>193</v>
      </c>
      <c r="E4" s="36" t="s">
        <v>194</v>
      </c>
      <c r="F4" s="36" t="s">
        <v>205</v>
      </c>
      <c r="G4" s="36" t="s">
        <v>28</v>
      </c>
      <c r="H4" s="36" t="s">
        <v>58</v>
      </c>
    </row>
    <row r="5" spans="2:8" x14ac:dyDescent="0.25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41</v>
      </c>
      <c r="H5" s="38" t="s">
        <v>42</v>
      </c>
    </row>
    <row r="6" spans="2:8" ht="15.75" customHeight="1" x14ac:dyDescent="0.25">
      <c r="B6" s="10" t="s">
        <v>56</v>
      </c>
      <c r="C6" s="61">
        <f t="shared" ref="C6:F6" si="0">C7</f>
        <v>642480.77</v>
      </c>
      <c r="D6" s="61">
        <f t="shared" si="0"/>
        <v>602716</v>
      </c>
      <c r="E6" s="61">
        <f t="shared" si="0"/>
        <v>602716</v>
      </c>
      <c r="F6" s="61">
        <f t="shared" si="0"/>
        <v>861252.89999999991</v>
      </c>
      <c r="G6" s="62">
        <f>F6/C6*100</f>
        <v>134.05115611475807</v>
      </c>
      <c r="H6" s="62">
        <f>F6/E6*100</f>
        <v>142.89531056086116</v>
      </c>
    </row>
    <row r="7" spans="2:8" ht="15.75" customHeight="1" x14ac:dyDescent="0.25">
      <c r="B7" s="10" t="s">
        <v>145</v>
      </c>
      <c r="C7" s="61">
        <f t="shared" ref="C7" si="1">C8+C9+C10</f>
        <v>642480.77</v>
      </c>
      <c r="D7" s="61">
        <f t="shared" ref="D7:F7" si="2">D8+D9+D10</f>
        <v>602716</v>
      </c>
      <c r="E7" s="61">
        <f t="shared" si="2"/>
        <v>602716</v>
      </c>
      <c r="F7" s="61">
        <f t="shared" si="2"/>
        <v>861252.89999999991</v>
      </c>
      <c r="G7" s="62">
        <f t="shared" ref="G7:G10" si="3">F7/C7*100</f>
        <v>134.05115611475807</v>
      </c>
      <c r="H7" s="62">
        <f t="shared" ref="H7:H8" si="4">F7/E7*100</f>
        <v>142.89531056086116</v>
      </c>
    </row>
    <row r="8" spans="2:8" x14ac:dyDescent="0.25">
      <c r="B8" s="100" t="s">
        <v>146</v>
      </c>
      <c r="C8" s="62">
        <v>344107.55</v>
      </c>
      <c r="D8" s="61">
        <v>602716</v>
      </c>
      <c r="E8" s="61">
        <v>602716</v>
      </c>
      <c r="F8" s="62">
        <v>566170.18999999994</v>
      </c>
      <c r="G8" s="62">
        <f t="shared" si="3"/>
        <v>164.53291710687543</v>
      </c>
      <c r="H8" s="62">
        <f t="shared" si="4"/>
        <v>93.936479204135935</v>
      </c>
    </row>
    <row r="9" spans="2:8" ht="38.25" x14ac:dyDescent="0.25">
      <c r="B9" s="101" t="s">
        <v>147</v>
      </c>
      <c r="C9" s="62">
        <v>20689.349999999999</v>
      </c>
      <c r="D9" s="61">
        <v>0</v>
      </c>
      <c r="E9" s="61">
        <v>0</v>
      </c>
      <c r="F9" s="62">
        <v>589.25</v>
      </c>
      <c r="G9" s="62">
        <v>0</v>
      </c>
      <c r="H9" s="62">
        <v>0</v>
      </c>
    </row>
    <row r="10" spans="2:8" ht="25.5" x14ac:dyDescent="0.25">
      <c r="B10" s="99" t="s">
        <v>148</v>
      </c>
      <c r="C10" s="62">
        <v>277683.87</v>
      </c>
      <c r="D10" s="61">
        <v>0</v>
      </c>
      <c r="E10" s="61">
        <v>0</v>
      </c>
      <c r="F10" s="62">
        <v>294493.46000000002</v>
      </c>
      <c r="G10" s="62">
        <f t="shared" si="3"/>
        <v>106.05349889426418</v>
      </c>
      <c r="H10" s="62">
        <v>0</v>
      </c>
    </row>
    <row r="11" spans="2:8" x14ac:dyDescent="0.25">
      <c r="F11" t="s">
        <v>209</v>
      </c>
    </row>
    <row r="12" spans="2:8" x14ac:dyDescent="0.25">
      <c r="B12" s="33"/>
      <c r="C12" s="33"/>
      <c r="D12" s="33"/>
      <c r="E12" s="33"/>
      <c r="F12" s="33"/>
      <c r="G12" s="33"/>
      <c r="H12" s="33"/>
    </row>
    <row r="13" spans="2:8" x14ac:dyDescent="0.25">
      <c r="B13" s="33"/>
      <c r="C13" s="33"/>
      <c r="D13" s="33"/>
      <c r="E13" s="33"/>
      <c r="F13" s="33"/>
      <c r="G13" s="33"/>
      <c r="H13" s="33"/>
    </row>
    <row r="14" spans="2:8" x14ac:dyDescent="0.25">
      <c r="B14" s="33"/>
      <c r="C14" s="33"/>
      <c r="D14" s="33"/>
      <c r="E14" s="33"/>
      <c r="F14" s="33"/>
      <c r="G14" s="33"/>
      <c r="H14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F11" sqref="F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36" t="s">
        <v>12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36" t="s">
        <v>61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2" ht="15.75" customHeight="1" x14ac:dyDescent="0.25">
      <c r="B5" s="136" t="s">
        <v>46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62" t="s">
        <v>8</v>
      </c>
      <c r="C7" s="163"/>
      <c r="D7" s="163"/>
      <c r="E7" s="163"/>
      <c r="F7" s="164"/>
      <c r="G7" s="36" t="s">
        <v>204</v>
      </c>
      <c r="H7" s="36" t="s">
        <v>193</v>
      </c>
      <c r="I7" s="36" t="s">
        <v>194</v>
      </c>
      <c r="J7" s="36" t="s">
        <v>205</v>
      </c>
      <c r="K7" s="36" t="s">
        <v>28</v>
      </c>
      <c r="L7" s="36" t="s">
        <v>58</v>
      </c>
    </row>
    <row r="8" spans="2:12" x14ac:dyDescent="0.25">
      <c r="B8" s="162">
        <v>1</v>
      </c>
      <c r="C8" s="163"/>
      <c r="D8" s="163"/>
      <c r="E8" s="163"/>
      <c r="F8" s="164"/>
      <c r="G8" s="39">
        <v>2</v>
      </c>
      <c r="H8" s="39">
        <v>3</v>
      </c>
      <c r="I8" s="39">
        <v>4</v>
      </c>
      <c r="J8" s="39">
        <v>5</v>
      </c>
      <c r="K8" s="39" t="s">
        <v>41</v>
      </c>
      <c r="L8" s="39" t="s">
        <v>42</v>
      </c>
    </row>
    <row r="9" spans="2:12" ht="25.5" x14ac:dyDescent="0.25">
      <c r="B9" s="10">
        <v>8</v>
      </c>
      <c r="C9" s="10"/>
      <c r="D9" s="10"/>
      <c r="E9" s="10"/>
      <c r="F9" s="10" t="s">
        <v>9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</row>
    <row r="10" spans="2:12" x14ac:dyDescent="0.25">
      <c r="B10" s="10"/>
      <c r="C10" s="14">
        <v>84</v>
      </c>
      <c r="D10" s="14"/>
      <c r="E10" s="14"/>
      <c r="F10" s="14" t="s">
        <v>14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</row>
    <row r="11" spans="2:12" ht="51" x14ac:dyDescent="0.25">
      <c r="B11" s="11"/>
      <c r="C11" s="11"/>
      <c r="D11" s="11">
        <v>841</v>
      </c>
      <c r="E11" s="11"/>
      <c r="F11" s="25" t="s">
        <v>47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</row>
    <row r="12" spans="2:12" ht="25.5" x14ac:dyDescent="0.25">
      <c r="B12" s="11"/>
      <c r="C12" s="11"/>
      <c r="D12" s="11"/>
      <c r="E12" s="11">
        <v>8413</v>
      </c>
      <c r="F12" s="25" t="s">
        <v>48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</row>
    <row r="13" spans="2:12" x14ac:dyDescent="0.25">
      <c r="B13" s="11"/>
      <c r="C13" s="11"/>
      <c r="D13" s="11"/>
      <c r="E13" s="12" t="s">
        <v>21</v>
      </c>
      <c r="F13" s="16"/>
      <c r="G13" s="61"/>
      <c r="H13" s="61"/>
      <c r="I13" s="61"/>
      <c r="J13" s="61"/>
      <c r="K13" s="61"/>
      <c r="L13" s="61"/>
    </row>
    <row r="14" spans="2:12" ht="25.5" x14ac:dyDescent="0.25">
      <c r="B14" s="13">
        <v>5</v>
      </c>
      <c r="C14" s="13"/>
      <c r="D14" s="13"/>
      <c r="E14" s="13"/>
      <c r="F14" s="17" t="s">
        <v>10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</row>
    <row r="15" spans="2:12" ht="25.5" x14ac:dyDescent="0.25">
      <c r="B15" s="14"/>
      <c r="C15" s="14">
        <v>54</v>
      </c>
      <c r="D15" s="14"/>
      <c r="E15" s="14"/>
      <c r="F15" s="18" t="s">
        <v>15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</row>
    <row r="16" spans="2:12" ht="63.75" x14ac:dyDescent="0.25">
      <c r="B16" s="14"/>
      <c r="C16" s="14"/>
      <c r="D16" s="14">
        <v>541</v>
      </c>
      <c r="E16" s="25"/>
      <c r="F16" s="25" t="s">
        <v>49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</row>
    <row r="17" spans="2:12" ht="38.25" x14ac:dyDescent="0.25">
      <c r="B17" s="14"/>
      <c r="C17" s="14"/>
      <c r="D17" s="14"/>
      <c r="E17" s="25">
        <v>5413</v>
      </c>
      <c r="F17" s="25" t="s">
        <v>50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</row>
    <row r="18" spans="2:12" x14ac:dyDescent="0.25">
      <c r="B18" s="15"/>
      <c r="C18" s="13"/>
      <c r="D18" s="13"/>
      <c r="E18" s="13"/>
      <c r="F18" s="17" t="s">
        <v>21</v>
      </c>
      <c r="G18" s="8"/>
      <c r="H18" s="8"/>
      <c r="I18" s="8"/>
      <c r="J18" s="30"/>
      <c r="K18" s="30"/>
      <c r="L18" s="30"/>
    </row>
    <row r="20" spans="2:12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B13" sqref="B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6" t="s">
        <v>51</v>
      </c>
      <c r="C2" s="136"/>
      <c r="D2" s="136"/>
      <c r="E2" s="136"/>
      <c r="F2" s="136"/>
      <c r="G2" s="136"/>
      <c r="H2" s="136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36" t="s">
        <v>8</v>
      </c>
      <c r="C4" s="36" t="s">
        <v>204</v>
      </c>
      <c r="D4" s="36" t="s">
        <v>193</v>
      </c>
      <c r="E4" s="36" t="s">
        <v>194</v>
      </c>
      <c r="F4" s="36" t="s">
        <v>205</v>
      </c>
      <c r="G4" s="36" t="s">
        <v>28</v>
      </c>
      <c r="H4" s="36" t="s">
        <v>58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41</v>
      </c>
      <c r="H5" s="36" t="s">
        <v>42</v>
      </c>
    </row>
    <row r="6" spans="2:8" x14ac:dyDescent="0.25">
      <c r="B6" s="10" t="s">
        <v>53</v>
      </c>
      <c r="C6" s="61">
        <v>0</v>
      </c>
      <c r="D6" s="61">
        <v>0</v>
      </c>
      <c r="E6" s="109">
        <v>0</v>
      </c>
      <c r="F6" s="62">
        <v>0</v>
      </c>
      <c r="G6" s="62">
        <v>0</v>
      </c>
      <c r="H6" s="62">
        <v>0</v>
      </c>
    </row>
    <row r="7" spans="2:8" x14ac:dyDescent="0.25">
      <c r="B7" s="10" t="s">
        <v>18</v>
      </c>
      <c r="C7" s="61">
        <v>0</v>
      </c>
      <c r="D7" s="61">
        <v>0</v>
      </c>
      <c r="E7" s="109">
        <v>0</v>
      </c>
      <c r="F7" s="62">
        <v>0</v>
      </c>
      <c r="G7" s="62">
        <v>0</v>
      </c>
      <c r="H7" s="62">
        <v>0</v>
      </c>
    </row>
    <row r="8" spans="2:8" x14ac:dyDescent="0.25">
      <c r="B8" s="22" t="s">
        <v>19</v>
      </c>
      <c r="C8" s="61">
        <v>0</v>
      </c>
      <c r="D8" s="61">
        <v>0</v>
      </c>
      <c r="E8" s="109">
        <v>0</v>
      </c>
      <c r="F8" s="62">
        <v>0</v>
      </c>
      <c r="G8" s="62">
        <v>0</v>
      </c>
      <c r="H8" s="62">
        <v>0</v>
      </c>
    </row>
    <row r="9" spans="2:8" x14ac:dyDescent="0.25">
      <c r="B9" s="23" t="s">
        <v>20</v>
      </c>
      <c r="C9" s="61">
        <v>0</v>
      </c>
      <c r="D9" s="61">
        <v>0</v>
      </c>
      <c r="E9" s="109">
        <v>0</v>
      </c>
      <c r="F9" s="62">
        <v>0</v>
      </c>
      <c r="G9" s="62">
        <v>0</v>
      </c>
      <c r="H9" s="62">
        <v>0</v>
      </c>
    </row>
    <row r="10" spans="2:8" x14ac:dyDescent="0.25">
      <c r="B10" s="23" t="s">
        <v>21</v>
      </c>
      <c r="C10" s="8"/>
      <c r="D10" s="8"/>
      <c r="E10" s="8"/>
      <c r="F10" s="30"/>
      <c r="G10" s="30"/>
      <c r="H10" s="30"/>
    </row>
    <row r="11" spans="2:8" x14ac:dyDescent="0.25">
      <c r="B11" s="10" t="s">
        <v>22</v>
      </c>
      <c r="C11" s="61">
        <v>0</v>
      </c>
      <c r="D11" s="61">
        <v>0</v>
      </c>
      <c r="E11" s="109">
        <v>0</v>
      </c>
      <c r="F11" s="62">
        <v>0</v>
      </c>
      <c r="G11" s="62">
        <v>0</v>
      </c>
      <c r="H11" s="62">
        <v>0</v>
      </c>
    </row>
    <row r="12" spans="2:8" x14ac:dyDescent="0.25">
      <c r="B12" s="24" t="s">
        <v>23</v>
      </c>
      <c r="C12" s="61">
        <v>0</v>
      </c>
      <c r="D12" s="61">
        <v>0</v>
      </c>
      <c r="E12" s="109">
        <v>0</v>
      </c>
      <c r="F12" s="62">
        <v>0</v>
      </c>
      <c r="G12" s="62">
        <v>0</v>
      </c>
      <c r="H12" s="62">
        <v>0</v>
      </c>
    </row>
    <row r="13" spans="2:8" x14ac:dyDescent="0.25">
      <c r="B13" s="10" t="s">
        <v>24</v>
      </c>
      <c r="C13" s="61">
        <v>0</v>
      </c>
      <c r="D13" s="61">
        <v>0</v>
      </c>
      <c r="E13" s="109">
        <v>0</v>
      </c>
      <c r="F13" s="62">
        <v>0</v>
      </c>
      <c r="G13" s="62">
        <v>0</v>
      </c>
      <c r="H13" s="62">
        <v>0</v>
      </c>
    </row>
    <row r="14" spans="2:8" x14ac:dyDescent="0.25">
      <c r="B14" s="24" t="s">
        <v>25</v>
      </c>
      <c r="C14" s="61">
        <v>0</v>
      </c>
      <c r="D14" s="61">
        <v>0</v>
      </c>
      <c r="E14" s="109">
        <v>0</v>
      </c>
      <c r="F14" s="62">
        <v>0</v>
      </c>
      <c r="G14" s="62">
        <v>0</v>
      </c>
      <c r="H14" s="62">
        <v>0</v>
      </c>
    </row>
    <row r="15" spans="2:8" x14ac:dyDescent="0.25">
      <c r="B15" s="14" t="s">
        <v>16</v>
      </c>
      <c r="C15" s="8"/>
      <c r="D15" s="8"/>
      <c r="E15" s="9"/>
      <c r="F15" s="30"/>
      <c r="G15" s="30"/>
      <c r="H15" s="30"/>
    </row>
    <row r="16" spans="2:8" x14ac:dyDescent="0.25">
      <c r="B16" s="24"/>
      <c r="C16" s="8"/>
      <c r="D16" s="8"/>
      <c r="E16" s="9"/>
      <c r="F16" s="30"/>
      <c r="G16" s="30"/>
      <c r="H16" s="30"/>
    </row>
    <row r="17" spans="2:8" ht="15.75" customHeight="1" x14ac:dyDescent="0.25">
      <c r="B17" s="10" t="s">
        <v>54</v>
      </c>
      <c r="C17" s="61">
        <v>0</v>
      </c>
      <c r="D17" s="61">
        <v>0</v>
      </c>
      <c r="E17" s="109">
        <v>0</v>
      </c>
      <c r="F17" s="62">
        <v>0</v>
      </c>
      <c r="G17" s="62">
        <v>0</v>
      </c>
      <c r="H17" s="62">
        <v>0</v>
      </c>
    </row>
    <row r="18" spans="2:8" ht="15.75" customHeight="1" x14ac:dyDescent="0.25">
      <c r="B18" s="10" t="s">
        <v>18</v>
      </c>
      <c r="C18" s="61">
        <v>0</v>
      </c>
      <c r="D18" s="61">
        <v>0</v>
      </c>
      <c r="E18" s="109">
        <v>0</v>
      </c>
      <c r="F18" s="62">
        <v>0</v>
      </c>
      <c r="G18" s="62">
        <v>0</v>
      </c>
      <c r="H18" s="62">
        <v>0</v>
      </c>
    </row>
    <row r="19" spans="2:8" x14ac:dyDescent="0.25">
      <c r="B19" s="22" t="s">
        <v>19</v>
      </c>
      <c r="C19" s="61">
        <v>0</v>
      </c>
      <c r="D19" s="61">
        <v>0</v>
      </c>
      <c r="E19" s="109">
        <v>0</v>
      </c>
      <c r="F19" s="62">
        <v>0</v>
      </c>
      <c r="G19" s="62">
        <v>0</v>
      </c>
      <c r="H19" s="62">
        <v>0</v>
      </c>
    </row>
    <row r="20" spans="2:8" x14ac:dyDescent="0.25">
      <c r="B20" s="23" t="s">
        <v>20</v>
      </c>
      <c r="C20" s="61">
        <v>0</v>
      </c>
      <c r="D20" s="61">
        <v>0</v>
      </c>
      <c r="E20" s="109">
        <v>0</v>
      </c>
      <c r="F20" s="62">
        <v>0</v>
      </c>
      <c r="G20" s="62">
        <v>0</v>
      </c>
      <c r="H20" s="62">
        <v>0</v>
      </c>
    </row>
    <row r="21" spans="2:8" x14ac:dyDescent="0.25">
      <c r="B21" s="23" t="s">
        <v>21</v>
      </c>
      <c r="C21" s="8"/>
      <c r="D21" s="8"/>
      <c r="E21" s="8"/>
      <c r="F21" s="30"/>
      <c r="G21" s="30"/>
      <c r="H21" s="30"/>
    </row>
    <row r="22" spans="2:8" x14ac:dyDescent="0.25">
      <c r="B22" s="10" t="s">
        <v>22</v>
      </c>
      <c r="C22" s="61">
        <v>0</v>
      </c>
      <c r="D22" s="61">
        <v>0</v>
      </c>
      <c r="E22" s="109">
        <v>0</v>
      </c>
      <c r="F22" s="62">
        <v>0</v>
      </c>
      <c r="G22" s="62">
        <v>0</v>
      </c>
      <c r="H22" s="62">
        <v>0</v>
      </c>
    </row>
    <row r="23" spans="2:8" x14ac:dyDescent="0.25">
      <c r="B23" s="24" t="s">
        <v>23</v>
      </c>
      <c r="C23" s="61">
        <v>0</v>
      </c>
      <c r="D23" s="61">
        <v>0</v>
      </c>
      <c r="E23" s="109">
        <v>0</v>
      </c>
      <c r="F23" s="62">
        <v>0</v>
      </c>
      <c r="G23" s="62">
        <v>0</v>
      </c>
      <c r="H23" s="62">
        <v>0</v>
      </c>
    </row>
    <row r="24" spans="2:8" x14ac:dyDescent="0.25">
      <c r="B24" s="10" t="s">
        <v>24</v>
      </c>
      <c r="C24" s="61">
        <v>0</v>
      </c>
      <c r="D24" s="61">
        <v>0</v>
      </c>
      <c r="E24" s="109">
        <v>0</v>
      </c>
      <c r="F24" s="62">
        <v>0</v>
      </c>
      <c r="G24" s="62">
        <v>0</v>
      </c>
      <c r="H24" s="62">
        <v>0</v>
      </c>
    </row>
    <row r="25" spans="2:8" x14ac:dyDescent="0.25">
      <c r="B25" s="24" t="s">
        <v>25</v>
      </c>
      <c r="C25" s="61">
        <v>0</v>
      </c>
      <c r="D25" s="61">
        <v>0</v>
      </c>
      <c r="E25" s="109">
        <v>0</v>
      </c>
      <c r="F25" s="62">
        <v>0</v>
      </c>
      <c r="G25" s="62">
        <v>0</v>
      </c>
      <c r="H25" s="62">
        <v>0</v>
      </c>
    </row>
    <row r="26" spans="2:8" x14ac:dyDescent="0.25">
      <c r="B26" s="14" t="s">
        <v>16</v>
      </c>
      <c r="C26" s="8"/>
      <c r="D26" s="8"/>
      <c r="E26" s="9"/>
      <c r="F26" s="30"/>
      <c r="G26" s="30"/>
      <c r="H26" s="30"/>
    </row>
    <row r="28" spans="2:8" x14ac:dyDescent="0.25">
      <c r="B28" s="44"/>
      <c r="C28" s="44"/>
      <c r="D28" s="44"/>
      <c r="E28" s="44"/>
      <c r="F28" s="44"/>
      <c r="G28" s="44"/>
      <c r="H28" s="4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80"/>
  <sheetViews>
    <sheetView topLeftCell="A16" zoomScaleNormal="100" workbookViewId="0">
      <selection activeCell="E26" sqref="E26"/>
    </sheetView>
  </sheetViews>
  <sheetFormatPr defaultRowHeight="15" x14ac:dyDescent="0.25"/>
  <cols>
    <col min="2" max="2" width="9" customWidth="1"/>
    <col min="3" max="3" width="8.42578125" bestFit="1" customWidth="1"/>
    <col min="4" max="4" width="25.42578125" customWidth="1"/>
    <col min="5" max="5" width="39" customWidth="1"/>
    <col min="6" max="6" width="17" customWidth="1"/>
    <col min="7" max="7" width="14.5703125" customWidth="1"/>
    <col min="8" max="8" width="14.7109375" customWidth="1"/>
    <col min="9" max="9" width="12.570312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36" t="s">
        <v>11</v>
      </c>
      <c r="C2" s="136"/>
      <c r="D2" s="136"/>
      <c r="E2" s="136"/>
      <c r="F2" s="136"/>
      <c r="G2" s="136"/>
      <c r="H2" s="136"/>
      <c r="I2" s="136"/>
      <c r="J2" s="26"/>
    </row>
    <row r="3" spans="2:10" ht="18" x14ac:dyDescent="0.25">
      <c r="B3" s="3"/>
      <c r="C3" s="3"/>
      <c r="D3" s="3"/>
      <c r="E3" s="3"/>
      <c r="F3" s="3"/>
      <c r="G3" s="3"/>
      <c r="H3" s="3"/>
      <c r="I3" s="4"/>
      <c r="J3" s="4"/>
    </row>
    <row r="4" spans="2:10" ht="15.75" x14ac:dyDescent="0.25">
      <c r="B4" s="180" t="s">
        <v>63</v>
      </c>
      <c r="C4" s="180"/>
      <c r="D4" s="180"/>
      <c r="E4" s="180"/>
      <c r="F4" s="180"/>
      <c r="G4" s="180"/>
      <c r="H4" s="180"/>
      <c r="I4" s="180"/>
    </row>
    <row r="5" spans="2:10" ht="18" x14ac:dyDescent="0.25">
      <c r="B5" s="3"/>
      <c r="C5" s="3"/>
      <c r="D5" s="3"/>
      <c r="E5" s="3"/>
      <c r="F5" s="3"/>
      <c r="G5" s="3"/>
      <c r="H5" s="3"/>
      <c r="I5" s="4"/>
    </row>
    <row r="6" spans="2:10" ht="38.25" x14ac:dyDescent="0.25">
      <c r="B6" s="162" t="s">
        <v>8</v>
      </c>
      <c r="C6" s="163"/>
      <c r="D6" s="163"/>
      <c r="E6" s="164"/>
      <c r="F6" s="36" t="s">
        <v>193</v>
      </c>
      <c r="G6" s="36" t="s">
        <v>194</v>
      </c>
      <c r="H6" s="36" t="s">
        <v>206</v>
      </c>
      <c r="I6" s="36" t="s">
        <v>58</v>
      </c>
    </row>
    <row r="7" spans="2:10" s="40" customFormat="1" ht="11.25" x14ac:dyDescent="0.2">
      <c r="B7" s="159">
        <v>1</v>
      </c>
      <c r="C7" s="160"/>
      <c r="D7" s="160"/>
      <c r="E7" s="161"/>
      <c r="F7" s="38">
        <v>2</v>
      </c>
      <c r="G7" s="38">
        <v>3</v>
      </c>
      <c r="H7" s="38">
        <v>4</v>
      </c>
      <c r="I7" s="38" t="s">
        <v>52</v>
      </c>
    </row>
    <row r="8" spans="2:10" ht="30" customHeight="1" x14ac:dyDescent="0.25">
      <c r="B8" s="174" t="s">
        <v>151</v>
      </c>
      <c r="C8" s="175"/>
      <c r="D8" s="176"/>
      <c r="E8" s="115" t="s">
        <v>149</v>
      </c>
      <c r="F8" s="116">
        <f>F11+F48</f>
        <v>602716</v>
      </c>
      <c r="G8" s="116">
        <f>G11+G48</f>
        <v>592008</v>
      </c>
      <c r="H8" s="116">
        <f>H11+H48+H75</f>
        <v>861252.89999999991</v>
      </c>
      <c r="I8" s="117">
        <f>H8/G8*100</f>
        <v>145.47994283861027</v>
      </c>
    </row>
    <row r="9" spans="2:10" ht="30" customHeight="1" x14ac:dyDescent="0.25">
      <c r="B9" s="82" t="s">
        <v>153</v>
      </c>
      <c r="C9" s="102" t="s">
        <v>154</v>
      </c>
      <c r="D9" s="42"/>
      <c r="E9" s="42" t="s">
        <v>155</v>
      </c>
      <c r="F9" s="41"/>
      <c r="G9" s="41"/>
      <c r="H9" s="8"/>
      <c r="I9" s="73"/>
    </row>
    <row r="10" spans="2:10" ht="30" customHeight="1" x14ac:dyDescent="0.25">
      <c r="B10" s="171" t="s">
        <v>152</v>
      </c>
      <c r="C10" s="172"/>
      <c r="D10" s="173"/>
      <c r="E10" s="42" t="s">
        <v>150</v>
      </c>
      <c r="F10" s="41"/>
      <c r="G10" s="41"/>
      <c r="H10" s="8"/>
      <c r="I10" s="73"/>
    </row>
    <row r="11" spans="2:10" ht="30" customHeight="1" x14ac:dyDescent="0.25">
      <c r="B11" s="177" t="s">
        <v>159</v>
      </c>
      <c r="C11" s="178"/>
      <c r="D11" s="179"/>
      <c r="E11" s="112" t="s">
        <v>158</v>
      </c>
      <c r="F11" s="113">
        <f>F12+F32</f>
        <v>602716</v>
      </c>
      <c r="G11" s="113">
        <f>G12+G32</f>
        <v>592008</v>
      </c>
      <c r="H11" s="113">
        <f>H12+H32</f>
        <v>566170.18999999994</v>
      </c>
      <c r="I11" s="114">
        <f t="shared" ref="I11:I45" si="0">H11/G11*100</f>
        <v>95.635564046431796</v>
      </c>
    </row>
    <row r="12" spans="2:10" ht="30" customHeight="1" x14ac:dyDescent="0.25">
      <c r="B12" s="171" t="s">
        <v>182</v>
      </c>
      <c r="C12" s="172"/>
      <c r="D12" s="173"/>
      <c r="E12" s="106" t="s">
        <v>160</v>
      </c>
      <c r="F12" s="108">
        <f>F13+F19+F26</f>
        <v>601698</v>
      </c>
      <c r="G12" s="108">
        <f t="shared" ref="G12" si="1">G13+G19+G26</f>
        <v>590990</v>
      </c>
      <c r="H12" s="108">
        <f>H13+H19+H26</f>
        <v>561003.44999999995</v>
      </c>
      <c r="I12" s="73">
        <f t="shared" si="0"/>
        <v>94.926047818067985</v>
      </c>
    </row>
    <row r="13" spans="2:10" ht="30" customHeight="1" x14ac:dyDescent="0.25">
      <c r="B13" s="171" t="s">
        <v>156</v>
      </c>
      <c r="C13" s="172"/>
      <c r="D13" s="173"/>
      <c r="E13" s="107" t="s">
        <v>157</v>
      </c>
      <c r="F13" s="108">
        <f>F14</f>
        <v>601061</v>
      </c>
      <c r="G13" s="108">
        <f>G14</f>
        <v>590353</v>
      </c>
      <c r="H13" s="108">
        <f t="shared" ref="H13" si="2">H14</f>
        <v>560946.94999999995</v>
      </c>
      <c r="I13" s="73">
        <f t="shared" si="0"/>
        <v>95.018903943911511</v>
      </c>
    </row>
    <row r="14" spans="2:10" ht="30" customHeight="1" x14ac:dyDescent="0.25">
      <c r="B14" s="105">
        <v>3</v>
      </c>
      <c r="C14" s="103"/>
      <c r="D14" s="106"/>
      <c r="E14" s="107" t="s">
        <v>161</v>
      </c>
      <c r="F14" s="108">
        <f>F15+F16+F17+F18</f>
        <v>601061</v>
      </c>
      <c r="G14" s="108">
        <f>G15+G16+G17+G18</f>
        <v>590353</v>
      </c>
      <c r="H14" s="108">
        <f>H15+H16+H17+H18</f>
        <v>560946.94999999995</v>
      </c>
      <c r="I14" s="73">
        <f t="shared" si="0"/>
        <v>95.018903943911511</v>
      </c>
    </row>
    <row r="15" spans="2:10" ht="30" customHeight="1" x14ac:dyDescent="0.25">
      <c r="B15" s="82"/>
      <c r="C15" s="83">
        <v>31</v>
      </c>
      <c r="D15" s="42"/>
      <c r="E15" s="45" t="s">
        <v>162</v>
      </c>
      <c r="F15" s="104">
        <v>329261</v>
      </c>
      <c r="G15" s="104">
        <v>347553</v>
      </c>
      <c r="H15" s="61">
        <v>354748.79</v>
      </c>
      <c r="I15" s="73">
        <f t="shared" si="0"/>
        <v>102.07041515970225</v>
      </c>
    </row>
    <row r="16" spans="2:10" ht="30" customHeight="1" x14ac:dyDescent="0.25">
      <c r="B16" s="82"/>
      <c r="C16" s="83">
        <v>32</v>
      </c>
      <c r="D16" s="42"/>
      <c r="E16" s="45" t="s">
        <v>163</v>
      </c>
      <c r="F16" s="104">
        <v>247530</v>
      </c>
      <c r="G16" s="104">
        <v>218530</v>
      </c>
      <c r="H16" s="61">
        <v>197378.64</v>
      </c>
      <c r="I16" s="73">
        <f t="shared" si="0"/>
        <v>90.321072621608025</v>
      </c>
    </row>
    <row r="17" spans="2:9" ht="30" customHeight="1" x14ac:dyDescent="0.25">
      <c r="B17" s="82"/>
      <c r="C17" s="83">
        <v>34</v>
      </c>
      <c r="D17" s="42"/>
      <c r="E17" s="45" t="s">
        <v>164</v>
      </c>
      <c r="F17" s="104">
        <v>757</v>
      </c>
      <c r="G17" s="104">
        <v>757</v>
      </c>
      <c r="H17" s="61">
        <v>543.51</v>
      </c>
      <c r="I17" s="73">
        <f t="shared" si="0"/>
        <v>71.797886393659184</v>
      </c>
    </row>
    <row r="18" spans="2:9" ht="37.5" customHeight="1" x14ac:dyDescent="0.25">
      <c r="B18" s="82"/>
      <c r="C18" s="83">
        <v>37</v>
      </c>
      <c r="D18" s="42"/>
      <c r="E18" s="45" t="s">
        <v>165</v>
      </c>
      <c r="F18" s="104">
        <v>23513</v>
      </c>
      <c r="G18" s="104">
        <v>23513</v>
      </c>
      <c r="H18" s="61">
        <v>8276.01</v>
      </c>
      <c r="I18" s="73">
        <f t="shared" si="0"/>
        <v>35.197592820992647</v>
      </c>
    </row>
    <row r="19" spans="2:9" ht="30" customHeight="1" x14ac:dyDescent="0.25">
      <c r="B19" s="171" t="s">
        <v>183</v>
      </c>
      <c r="C19" s="172"/>
      <c r="D19" s="173"/>
      <c r="E19" s="107" t="s">
        <v>171</v>
      </c>
      <c r="F19" s="108">
        <f>F20</f>
        <v>637</v>
      </c>
      <c r="G19" s="108">
        <f>G20</f>
        <v>637</v>
      </c>
      <c r="H19" s="108">
        <f>H20</f>
        <v>56.5</v>
      </c>
      <c r="I19" s="73">
        <f t="shared" si="0"/>
        <v>8.8697017268445837</v>
      </c>
    </row>
    <row r="20" spans="2:9" ht="30" customHeight="1" x14ac:dyDescent="0.25">
      <c r="B20" s="105">
        <v>3</v>
      </c>
      <c r="C20" s="103"/>
      <c r="D20" s="106"/>
      <c r="E20" s="107" t="s">
        <v>161</v>
      </c>
      <c r="F20" s="108">
        <f>F21+F22+F23+F25+F24</f>
        <v>637</v>
      </c>
      <c r="G20" s="108">
        <f t="shared" ref="G20:H20" si="3">G21+G22+G23+G25+G24</f>
        <v>637</v>
      </c>
      <c r="H20" s="108">
        <f t="shared" si="3"/>
        <v>56.5</v>
      </c>
      <c r="I20" s="73">
        <f t="shared" si="0"/>
        <v>8.8697017268445837</v>
      </c>
    </row>
    <row r="21" spans="2:9" ht="30" customHeight="1" x14ac:dyDescent="0.25">
      <c r="B21" s="82"/>
      <c r="C21" s="83">
        <v>31</v>
      </c>
      <c r="D21" s="42"/>
      <c r="E21" s="45" t="s">
        <v>162</v>
      </c>
      <c r="F21" s="104">
        <v>0</v>
      </c>
      <c r="G21" s="104">
        <v>0</v>
      </c>
      <c r="H21" s="61">
        <v>0</v>
      </c>
      <c r="I21" s="73">
        <v>0</v>
      </c>
    </row>
    <row r="22" spans="2:9" ht="30" customHeight="1" x14ac:dyDescent="0.25">
      <c r="B22" s="82"/>
      <c r="C22" s="83">
        <v>32</v>
      </c>
      <c r="D22" s="42"/>
      <c r="E22" s="45" t="s">
        <v>163</v>
      </c>
      <c r="F22" s="104">
        <v>637</v>
      </c>
      <c r="G22" s="104">
        <v>637</v>
      </c>
      <c r="H22" s="61">
        <v>0</v>
      </c>
      <c r="I22" s="73">
        <f t="shared" si="0"/>
        <v>0</v>
      </c>
    </row>
    <row r="23" spans="2:9" ht="30" customHeight="1" x14ac:dyDescent="0.25">
      <c r="B23" s="82"/>
      <c r="C23" s="83">
        <v>34</v>
      </c>
      <c r="D23" s="42"/>
      <c r="E23" s="45" t="s">
        <v>164</v>
      </c>
      <c r="F23" s="104">
        <v>0</v>
      </c>
      <c r="G23" s="104">
        <v>0</v>
      </c>
      <c r="H23" s="61">
        <v>0</v>
      </c>
      <c r="I23" s="73">
        <v>0</v>
      </c>
    </row>
    <row r="24" spans="2:9" ht="30" customHeight="1" x14ac:dyDescent="0.25">
      <c r="B24" s="82"/>
      <c r="C24" s="83">
        <v>36</v>
      </c>
      <c r="D24" s="42"/>
      <c r="E24" s="45" t="s">
        <v>210</v>
      </c>
      <c r="F24" s="104">
        <v>0</v>
      </c>
      <c r="G24" s="104">
        <v>0</v>
      </c>
      <c r="H24" s="61">
        <v>56.5</v>
      </c>
      <c r="I24" s="73">
        <v>0</v>
      </c>
    </row>
    <row r="25" spans="2:9" ht="39" customHeight="1" x14ac:dyDescent="0.25">
      <c r="B25" s="82"/>
      <c r="C25" s="83">
        <v>37</v>
      </c>
      <c r="D25" s="42"/>
      <c r="E25" s="45" t="s">
        <v>165</v>
      </c>
      <c r="F25" s="104">
        <v>0</v>
      </c>
      <c r="G25" s="104">
        <v>0</v>
      </c>
      <c r="H25" s="61">
        <v>0</v>
      </c>
      <c r="I25" s="73">
        <v>0</v>
      </c>
    </row>
    <row r="26" spans="2:9" ht="30" customHeight="1" x14ac:dyDescent="0.25">
      <c r="B26" s="171" t="s">
        <v>184</v>
      </c>
      <c r="C26" s="172"/>
      <c r="D26" s="173"/>
      <c r="E26" s="107" t="s">
        <v>170</v>
      </c>
      <c r="F26" s="108">
        <f>F27</f>
        <v>0</v>
      </c>
      <c r="G26" s="108">
        <f>G27</f>
        <v>0</v>
      </c>
      <c r="H26" s="108">
        <f>H27</f>
        <v>0</v>
      </c>
      <c r="I26" s="73">
        <v>0</v>
      </c>
    </row>
    <row r="27" spans="2:9" ht="30" customHeight="1" x14ac:dyDescent="0.25">
      <c r="B27" s="105">
        <v>3</v>
      </c>
      <c r="C27" s="103"/>
      <c r="D27" s="106"/>
      <c r="E27" s="107" t="s">
        <v>161</v>
      </c>
      <c r="F27" s="108">
        <f>F28+F29+F30+F31</f>
        <v>0</v>
      </c>
      <c r="G27" s="108">
        <f>G28+G29+G30+G31</f>
        <v>0</v>
      </c>
      <c r="H27" s="108">
        <f>H28+H29+H30+H31</f>
        <v>0</v>
      </c>
      <c r="I27" s="73">
        <v>0</v>
      </c>
    </row>
    <row r="28" spans="2:9" ht="30" customHeight="1" x14ac:dyDescent="0.25">
      <c r="B28" s="82"/>
      <c r="C28" s="83">
        <v>31</v>
      </c>
      <c r="D28" s="42"/>
      <c r="E28" s="45" t="s">
        <v>162</v>
      </c>
      <c r="F28" s="104">
        <v>0</v>
      </c>
      <c r="G28" s="104">
        <v>0</v>
      </c>
      <c r="H28" s="61">
        <v>0</v>
      </c>
      <c r="I28" s="73">
        <v>0</v>
      </c>
    </row>
    <row r="29" spans="2:9" ht="30" customHeight="1" x14ac:dyDescent="0.25">
      <c r="B29" s="82"/>
      <c r="C29" s="83">
        <v>32</v>
      </c>
      <c r="D29" s="42"/>
      <c r="E29" s="45" t="s">
        <v>163</v>
      </c>
      <c r="F29" s="104"/>
      <c r="G29" s="104"/>
      <c r="H29" s="61">
        <v>0</v>
      </c>
      <c r="I29" s="73">
        <v>0</v>
      </c>
    </row>
    <row r="30" spans="2:9" ht="30" customHeight="1" x14ac:dyDescent="0.25">
      <c r="B30" s="82"/>
      <c r="C30" s="83">
        <v>34</v>
      </c>
      <c r="D30" s="42"/>
      <c r="E30" s="45" t="s">
        <v>164</v>
      </c>
      <c r="F30" s="104">
        <v>0</v>
      </c>
      <c r="G30" s="104">
        <v>0</v>
      </c>
      <c r="H30" s="61">
        <v>0</v>
      </c>
      <c r="I30" s="73">
        <v>0</v>
      </c>
    </row>
    <row r="31" spans="2:9" ht="37.5" customHeight="1" x14ac:dyDescent="0.25">
      <c r="B31" s="82"/>
      <c r="C31" s="83">
        <v>37</v>
      </c>
      <c r="D31" s="42"/>
      <c r="E31" s="45" t="s">
        <v>165</v>
      </c>
      <c r="F31" s="104">
        <v>0</v>
      </c>
      <c r="G31" s="104">
        <v>0</v>
      </c>
      <c r="H31" s="61">
        <v>0</v>
      </c>
      <c r="I31" s="73">
        <v>0</v>
      </c>
    </row>
    <row r="32" spans="2:9" ht="39.75" customHeight="1" x14ac:dyDescent="0.25">
      <c r="B32" s="171" t="s">
        <v>166</v>
      </c>
      <c r="C32" s="172"/>
      <c r="D32" s="173"/>
      <c r="E32" s="106" t="s">
        <v>167</v>
      </c>
      <c r="F32" s="108">
        <f>F33+F42</f>
        <v>1018</v>
      </c>
      <c r="G32" s="108">
        <f t="shared" ref="G32:H32" si="4">G33+G42</f>
        <v>1018</v>
      </c>
      <c r="H32" s="108">
        <f t="shared" si="4"/>
        <v>5166.74</v>
      </c>
      <c r="I32" s="73">
        <f t="shared" si="0"/>
        <v>507.53831041257371</v>
      </c>
    </row>
    <row r="33" spans="2:9" ht="30" customHeight="1" x14ac:dyDescent="0.25">
      <c r="B33" s="171" t="s">
        <v>168</v>
      </c>
      <c r="C33" s="172"/>
      <c r="D33" s="173"/>
      <c r="E33" s="107" t="s">
        <v>169</v>
      </c>
      <c r="F33" s="108">
        <f>F34+F39</f>
        <v>929</v>
      </c>
      <c r="G33" s="108">
        <f t="shared" ref="G33:H33" si="5">G34+G39</f>
        <v>929</v>
      </c>
      <c r="H33" s="108">
        <f t="shared" si="5"/>
        <v>5166.74</v>
      </c>
      <c r="I33" s="73">
        <f t="shared" si="0"/>
        <v>556.16146393972019</v>
      </c>
    </row>
    <row r="34" spans="2:9" ht="30" customHeight="1" x14ac:dyDescent="0.25">
      <c r="B34" s="105">
        <v>3</v>
      </c>
      <c r="C34" s="103"/>
      <c r="D34" s="106"/>
      <c r="E34" s="107" t="s">
        <v>161</v>
      </c>
      <c r="F34" s="108">
        <f>F35+F36+F37+F38</f>
        <v>929</v>
      </c>
      <c r="G34" s="108">
        <f>G35+G36+G37+G38</f>
        <v>929</v>
      </c>
      <c r="H34" s="108">
        <f>H35+H36+H37+H38</f>
        <v>3400.45</v>
      </c>
      <c r="I34" s="73">
        <f t="shared" si="0"/>
        <v>366.03336921420879</v>
      </c>
    </row>
    <row r="35" spans="2:9" ht="30" customHeight="1" x14ac:dyDescent="0.25">
      <c r="B35" s="82"/>
      <c r="C35" s="83">
        <v>31</v>
      </c>
      <c r="D35" s="42"/>
      <c r="E35" s="45" t="s">
        <v>162</v>
      </c>
      <c r="F35" s="104">
        <v>0</v>
      </c>
      <c r="G35" s="104">
        <v>0</v>
      </c>
      <c r="H35" s="61">
        <v>0</v>
      </c>
      <c r="I35" s="73">
        <v>0</v>
      </c>
    </row>
    <row r="36" spans="2:9" ht="30" customHeight="1" x14ac:dyDescent="0.25">
      <c r="B36" s="82"/>
      <c r="C36" s="83">
        <v>32</v>
      </c>
      <c r="D36" s="42"/>
      <c r="E36" s="45" t="s">
        <v>163</v>
      </c>
      <c r="F36" s="104">
        <v>929</v>
      </c>
      <c r="G36" s="104">
        <v>929</v>
      </c>
      <c r="H36" s="61">
        <v>1788.79</v>
      </c>
      <c r="I36" s="73">
        <f t="shared" si="0"/>
        <v>192.55005382131321</v>
      </c>
    </row>
    <row r="37" spans="2:9" ht="30" customHeight="1" x14ac:dyDescent="0.25">
      <c r="B37" s="82"/>
      <c r="C37" s="83">
        <v>34</v>
      </c>
      <c r="D37" s="42"/>
      <c r="E37" s="45" t="s">
        <v>164</v>
      </c>
      <c r="F37" s="104">
        <v>0</v>
      </c>
      <c r="G37" s="104">
        <v>0</v>
      </c>
      <c r="H37" s="61">
        <v>0</v>
      </c>
      <c r="I37" s="73">
        <v>0</v>
      </c>
    </row>
    <row r="38" spans="2:9" ht="48" customHeight="1" x14ac:dyDescent="0.25">
      <c r="B38" s="82"/>
      <c r="C38" s="83">
        <v>37</v>
      </c>
      <c r="D38" s="42"/>
      <c r="E38" s="45" t="s">
        <v>165</v>
      </c>
      <c r="F38" s="104">
        <v>0</v>
      </c>
      <c r="G38" s="104">
        <v>0</v>
      </c>
      <c r="H38" s="61">
        <v>1611.66</v>
      </c>
      <c r="I38" s="73">
        <v>0</v>
      </c>
    </row>
    <row r="39" spans="2:9" ht="30" customHeight="1" x14ac:dyDescent="0.25">
      <c r="B39" s="105">
        <v>4</v>
      </c>
      <c r="C39" s="83"/>
      <c r="D39" s="42"/>
      <c r="E39" s="107" t="s">
        <v>185</v>
      </c>
      <c r="F39" s="108">
        <f>F40+F41</f>
        <v>0</v>
      </c>
      <c r="G39" s="108">
        <f t="shared" ref="G39:H39" si="6">G40+G41</f>
        <v>0</v>
      </c>
      <c r="H39" s="108">
        <f t="shared" si="6"/>
        <v>1766.29</v>
      </c>
      <c r="I39" s="73">
        <v>0</v>
      </c>
    </row>
    <row r="40" spans="2:9" ht="30" customHeight="1" x14ac:dyDescent="0.25">
      <c r="B40" s="82"/>
      <c r="C40" s="83">
        <v>41</v>
      </c>
      <c r="D40" s="42"/>
      <c r="E40" s="45" t="s">
        <v>186</v>
      </c>
      <c r="F40" s="104"/>
      <c r="G40" s="104"/>
      <c r="H40" s="104">
        <v>0</v>
      </c>
      <c r="I40" s="73">
        <v>0</v>
      </c>
    </row>
    <row r="41" spans="2:9" ht="30" customHeight="1" x14ac:dyDescent="0.25">
      <c r="B41" s="82"/>
      <c r="C41" s="83">
        <v>42</v>
      </c>
      <c r="D41" s="42"/>
      <c r="E41" s="45" t="s">
        <v>187</v>
      </c>
      <c r="F41" s="104"/>
      <c r="G41" s="104"/>
      <c r="H41" s="104">
        <v>1766.29</v>
      </c>
      <c r="I41" s="73">
        <v>0</v>
      </c>
    </row>
    <row r="42" spans="2:9" ht="30" customHeight="1" x14ac:dyDescent="0.25">
      <c r="B42" s="171" t="s">
        <v>184</v>
      </c>
      <c r="C42" s="172"/>
      <c r="D42" s="173"/>
      <c r="E42" s="107" t="s">
        <v>170</v>
      </c>
      <c r="F42" s="108">
        <f>F43</f>
        <v>89</v>
      </c>
      <c r="G42" s="108">
        <f>G43</f>
        <v>89</v>
      </c>
      <c r="H42" s="108">
        <f>H43</f>
        <v>0</v>
      </c>
      <c r="I42" s="73">
        <f t="shared" si="0"/>
        <v>0</v>
      </c>
    </row>
    <row r="43" spans="2:9" ht="30" customHeight="1" x14ac:dyDescent="0.25">
      <c r="B43" s="105">
        <v>3</v>
      </c>
      <c r="C43" s="103"/>
      <c r="D43" s="106"/>
      <c r="E43" s="107" t="s">
        <v>161</v>
      </c>
      <c r="F43" s="108">
        <f>F44+F45+F46+F47</f>
        <v>89</v>
      </c>
      <c r="G43" s="108">
        <f>G44+G45+G46+G47</f>
        <v>89</v>
      </c>
      <c r="H43" s="108">
        <f>H44+H45+H46+H47</f>
        <v>0</v>
      </c>
      <c r="I43" s="73">
        <f t="shared" si="0"/>
        <v>0</v>
      </c>
    </row>
    <row r="44" spans="2:9" ht="30" customHeight="1" x14ac:dyDescent="0.25">
      <c r="B44" s="82"/>
      <c r="C44" s="83">
        <v>31</v>
      </c>
      <c r="D44" s="42"/>
      <c r="E44" s="45" t="s">
        <v>162</v>
      </c>
      <c r="F44" s="104">
        <v>0</v>
      </c>
      <c r="G44" s="104">
        <v>0</v>
      </c>
      <c r="H44" s="61">
        <v>0</v>
      </c>
      <c r="I44" s="73">
        <v>0</v>
      </c>
    </row>
    <row r="45" spans="2:9" ht="30" customHeight="1" x14ac:dyDescent="0.25">
      <c r="B45" s="82"/>
      <c r="C45" s="83">
        <v>32</v>
      </c>
      <c r="D45" s="42"/>
      <c r="E45" s="45" t="s">
        <v>163</v>
      </c>
      <c r="F45" s="104">
        <v>89</v>
      </c>
      <c r="G45" s="104">
        <v>89</v>
      </c>
      <c r="H45" s="61">
        <v>0</v>
      </c>
      <c r="I45" s="73">
        <f t="shared" si="0"/>
        <v>0</v>
      </c>
    </row>
    <row r="46" spans="2:9" ht="30" customHeight="1" x14ac:dyDescent="0.25">
      <c r="B46" s="82"/>
      <c r="C46" s="83">
        <v>34</v>
      </c>
      <c r="D46" s="42"/>
      <c r="E46" s="45" t="s">
        <v>164</v>
      </c>
      <c r="F46" s="104">
        <v>0</v>
      </c>
      <c r="G46" s="104">
        <v>0</v>
      </c>
      <c r="H46" s="61">
        <v>0</v>
      </c>
      <c r="I46" s="73">
        <v>0</v>
      </c>
    </row>
    <row r="47" spans="2:9" ht="36" customHeight="1" x14ac:dyDescent="0.25">
      <c r="B47" s="82"/>
      <c r="C47" s="83">
        <v>37</v>
      </c>
      <c r="D47" s="42"/>
      <c r="E47" s="45" t="s">
        <v>165</v>
      </c>
      <c r="F47" s="104">
        <v>0</v>
      </c>
      <c r="G47" s="104">
        <v>0</v>
      </c>
      <c r="H47" s="61">
        <v>0</v>
      </c>
      <c r="I47" s="73">
        <v>0</v>
      </c>
    </row>
    <row r="48" spans="2:9" ht="30" customHeight="1" x14ac:dyDescent="0.25">
      <c r="B48" s="181" t="s">
        <v>172</v>
      </c>
      <c r="C48" s="182"/>
      <c r="D48" s="183"/>
      <c r="E48" s="110" t="s">
        <v>173</v>
      </c>
      <c r="F48" s="111">
        <f>F49+F68</f>
        <v>0</v>
      </c>
      <c r="G48" s="111">
        <f t="shared" ref="G48" si="7">G49+G68</f>
        <v>0</v>
      </c>
      <c r="H48" s="111">
        <f>H49+H68</f>
        <v>294493.45999999996</v>
      </c>
      <c r="I48" s="124">
        <v>0</v>
      </c>
    </row>
    <row r="49" spans="2:9" ht="40.5" customHeight="1" x14ac:dyDescent="0.25">
      <c r="B49" s="184" t="s">
        <v>181</v>
      </c>
      <c r="C49" s="185"/>
      <c r="D49" s="186"/>
      <c r="E49" s="106" t="s">
        <v>174</v>
      </c>
      <c r="F49" s="108">
        <f>F50+F59</f>
        <v>0</v>
      </c>
      <c r="G49" s="108">
        <f>G50+G59</f>
        <v>0</v>
      </c>
      <c r="H49" s="73">
        <f>H50+H59</f>
        <v>0</v>
      </c>
      <c r="I49" s="73">
        <v>0</v>
      </c>
    </row>
    <row r="50" spans="2:9" ht="30" customHeight="1" x14ac:dyDescent="0.25">
      <c r="B50" s="171" t="s">
        <v>175</v>
      </c>
      <c r="C50" s="172"/>
      <c r="D50" s="173"/>
      <c r="E50" s="107" t="s">
        <v>191</v>
      </c>
      <c r="F50" s="108">
        <f>F51+F56</f>
        <v>0</v>
      </c>
      <c r="G50" s="108">
        <f t="shared" ref="G50:H50" si="8">G51+G56</f>
        <v>0</v>
      </c>
      <c r="H50" s="108">
        <f t="shared" si="8"/>
        <v>0</v>
      </c>
      <c r="I50" s="73">
        <v>0</v>
      </c>
    </row>
    <row r="51" spans="2:9" ht="30" customHeight="1" x14ac:dyDescent="0.25">
      <c r="B51" s="105">
        <v>3</v>
      </c>
      <c r="C51" s="103"/>
      <c r="D51" s="106"/>
      <c r="E51" s="107" t="s">
        <v>161</v>
      </c>
      <c r="F51" s="108">
        <f>F52+F53+F54+F55</f>
        <v>0</v>
      </c>
      <c r="G51" s="108">
        <f>G52+G53+G54+G55</f>
        <v>0</v>
      </c>
      <c r="H51" s="108">
        <f>H52+H53+H54+H55</f>
        <v>0</v>
      </c>
      <c r="I51" s="73">
        <v>0</v>
      </c>
    </row>
    <row r="52" spans="2:9" ht="30" customHeight="1" x14ac:dyDescent="0.25">
      <c r="B52" s="82"/>
      <c r="C52" s="83">
        <v>31</v>
      </c>
      <c r="D52" s="42"/>
      <c r="E52" s="45" t="s">
        <v>162</v>
      </c>
      <c r="F52" s="104"/>
      <c r="G52" s="104"/>
      <c r="H52" s="61"/>
      <c r="I52" s="73">
        <v>0</v>
      </c>
    </row>
    <row r="53" spans="2:9" ht="30" customHeight="1" x14ac:dyDescent="0.25">
      <c r="B53" s="82"/>
      <c r="C53" s="83">
        <v>32</v>
      </c>
      <c r="D53" s="42"/>
      <c r="E53" s="45" t="s">
        <v>163</v>
      </c>
      <c r="F53" s="104"/>
      <c r="G53" s="104"/>
      <c r="H53" s="61"/>
      <c r="I53" s="73">
        <v>0</v>
      </c>
    </row>
    <row r="54" spans="2:9" ht="30" customHeight="1" x14ac:dyDescent="0.25">
      <c r="B54" s="82"/>
      <c r="C54" s="83">
        <v>34</v>
      </c>
      <c r="D54" s="42"/>
      <c r="E54" s="45" t="s">
        <v>164</v>
      </c>
      <c r="F54" s="104"/>
      <c r="G54" s="104"/>
      <c r="H54" s="61">
        <v>0</v>
      </c>
      <c r="I54" s="73">
        <v>0</v>
      </c>
    </row>
    <row r="55" spans="2:9" ht="36.75" customHeight="1" x14ac:dyDescent="0.25">
      <c r="B55" s="82"/>
      <c r="C55" s="83">
        <v>37</v>
      </c>
      <c r="D55" s="42"/>
      <c r="E55" s="45" t="s">
        <v>165</v>
      </c>
      <c r="F55" s="104"/>
      <c r="G55" s="104"/>
      <c r="H55" s="61">
        <v>0</v>
      </c>
      <c r="I55" s="73">
        <v>0</v>
      </c>
    </row>
    <row r="56" spans="2:9" ht="30" customHeight="1" x14ac:dyDescent="0.25">
      <c r="B56" s="105">
        <v>4</v>
      </c>
      <c r="C56" s="83"/>
      <c r="D56" s="42"/>
      <c r="E56" s="107" t="s">
        <v>185</v>
      </c>
      <c r="F56" s="108">
        <f>F57+F58</f>
        <v>0</v>
      </c>
      <c r="G56" s="108">
        <f t="shared" ref="G56:H56" si="9">G57+G58</f>
        <v>0</v>
      </c>
      <c r="H56" s="108">
        <f t="shared" si="9"/>
        <v>0</v>
      </c>
      <c r="I56" s="73">
        <v>0</v>
      </c>
    </row>
    <row r="57" spans="2:9" ht="30" customHeight="1" x14ac:dyDescent="0.25">
      <c r="B57" s="82"/>
      <c r="C57" s="83">
        <v>41</v>
      </c>
      <c r="D57" s="42"/>
      <c r="E57" s="45" t="s">
        <v>186</v>
      </c>
      <c r="F57" s="104"/>
      <c r="G57" s="104"/>
      <c r="H57" s="104">
        <v>0</v>
      </c>
      <c r="I57" s="73">
        <v>0</v>
      </c>
    </row>
    <row r="58" spans="2:9" ht="30" customHeight="1" x14ac:dyDescent="0.25">
      <c r="B58" s="82"/>
      <c r="C58" s="83">
        <v>42</v>
      </c>
      <c r="D58" s="42"/>
      <c r="E58" s="45" t="s">
        <v>187</v>
      </c>
      <c r="F58" s="104"/>
      <c r="G58" s="104"/>
      <c r="H58" s="104"/>
      <c r="I58" s="73">
        <v>0</v>
      </c>
    </row>
    <row r="59" spans="2:9" ht="30" customHeight="1" x14ac:dyDescent="0.25">
      <c r="B59" s="171" t="s">
        <v>176</v>
      </c>
      <c r="C59" s="172"/>
      <c r="D59" s="173"/>
      <c r="E59" s="107" t="s">
        <v>177</v>
      </c>
      <c r="F59" s="108">
        <f>F60+F65</f>
        <v>0</v>
      </c>
      <c r="G59" s="108">
        <f t="shared" ref="G59:H59" si="10">G60+G65</f>
        <v>0</v>
      </c>
      <c r="H59" s="108">
        <f t="shared" si="10"/>
        <v>0</v>
      </c>
      <c r="I59" s="73">
        <v>0</v>
      </c>
    </row>
    <row r="60" spans="2:9" ht="30" customHeight="1" x14ac:dyDescent="0.25">
      <c r="B60" s="105">
        <v>3</v>
      </c>
      <c r="C60" s="103"/>
      <c r="D60" s="106"/>
      <c r="E60" s="107" t="s">
        <v>161</v>
      </c>
      <c r="F60" s="108">
        <f>F61+F62+F63+F64</f>
        <v>0</v>
      </c>
      <c r="G60" s="108">
        <f>G61+G62+G63+G64</f>
        <v>0</v>
      </c>
      <c r="H60" s="108">
        <f>H61+H62+H63+H64</f>
        <v>0</v>
      </c>
      <c r="I60" s="73">
        <v>0</v>
      </c>
    </row>
    <row r="61" spans="2:9" ht="30" customHeight="1" x14ac:dyDescent="0.25">
      <c r="B61" s="82"/>
      <c r="C61" s="83">
        <v>31</v>
      </c>
      <c r="D61" s="42"/>
      <c r="E61" s="45" t="s">
        <v>162</v>
      </c>
      <c r="F61" s="104"/>
      <c r="G61" s="104"/>
      <c r="H61" s="61"/>
      <c r="I61" s="73">
        <v>0</v>
      </c>
    </row>
    <row r="62" spans="2:9" ht="30" customHeight="1" x14ac:dyDescent="0.25">
      <c r="B62" s="82"/>
      <c r="C62" s="83">
        <v>32</v>
      </c>
      <c r="D62" s="42"/>
      <c r="E62" s="45" t="s">
        <v>163</v>
      </c>
      <c r="F62" s="104"/>
      <c r="G62" s="104"/>
      <c r="H62" s="61"/>
      <c r="I62" s="73">
        <v>0</v>
      </c>
    </row>
    <row r="63" spans="2:9" ht="30" customHeight="1" x14ac:dyDescent="0.25">
      <c r="B63" s="82"/>
      <c r="C63" s="83">
        <v>34</v>
      </c>
      <c r="D63" s="42"/>
      <c r="E63" s="45" t="s">
        <v>164</v>
      </c>
      <c r="F63" s="104"/>
      <c r="G63" s="104"/>
      <c r="H63" s="61">
        <v>0</v>
      </c>
      <c r="I63" s="73">
        <v>0</v>
      </c>
    </row>
    <row r="64" spans="2:9" ht="30" customHeight="1" x14ac:dyDescent="0.25">
      <c r="B64" s="82"/>
      <c r="C64" s="83">
        <v>37</v>
      </c>
      <c r="D64" s="42"/>
      <c r="E64" s="45" t="s">
        <v>165</v>
      </c>
      <c r="F64" s="104"/>
      <c r="G64" s="104"/>
      <c r="H64" s="61">
        <v>0</v>
      </c>
      <c r="I64" s="73">
        <v>0</v>
      </c>
    </row>
    <row r="65" spans="2:9" ht="30" customHeight="1" x14ac:dyDescent="0.25">
      <c r="B65" s="105">
        <v>4</v>
      </c>
      <c r="C65" s="83"/>
      <c r="D65" s="42"/>
      <c r="E65" s="107" t="s">
        <v>185</v>
      </c>
      <c r="F65" s="108">
        <f>F66+F67</f>
        <v>0</v>
      </c>
      <c r="G65" s="108">
        <f t="shared" ref="G65:H65" si="11">G66+G67</f>
        <v>0</v>
      </c>
      <c r="H65" s="108">
        <f t="shared" si="11"/>
        <v>0</v>
      </c>
      <c r="I65" s="73">
        <v>0</v>
      </c>
    </row>
    <row r="66" spans="2:9" ht="30" customHeight="1" x14ac:dyDescent="0.25">
      <c r="B66" s="82"/>
      <c r="C66" s="83">
        <v>41</v>
      </c>
      <c r="D66" s="42"/>
      <c r="E66" s="45" t="s">
        <v>186</v>
      </c>
      <c r="F66" s="104"/>
      <c r="G66" s="104"/>
      <c r="H66" s="104">
        <v>0</v>
      </c>
      <c r="I66" s="73">
        <v>0</v>
      </c>
    </row>
    <row r="67" spans="2:9" ht="30" customHeight="1" x14ac:dyDescent="0.25">
      <c r="B67" s="82"/>
      <c r="C67" s="83">
        <v>42</v>
      </c>
      <c r="D67" s="42"/>
      <c r="E67" s="45" t="s">
        <v>187</v>
      </c>
      <c r="F67" s="104"/>
      <c r="G67" s="104"/>
      <c r="H67" s="104">
        <v>0</v>
      </c>
      <c r="I67" s="73">
        <v>0</v>
      </c>
    </row>
    <row r="68" spans="2:9" ht="39.75" customHeight="1" x14ac:dyDescent="0.25">
      <c r="B68" s="171" t="s">
        <v>178</v>
      </c>
      <c r="C68" s="172"/>
      <c r="D68" s="173"/>
      <c r="E68" s="106" t="s">
        <v>179</v>
      </c>
      <c r="F68" s="108">
        <f>F69</f>
        <v>0</v>
      </c>
      <c r="G68" s="108">
        <f>G69</f>
        <v>0</v>
      </c>
      <c r="H68" s="108">
        <f t="shared" ref="H68:H69" si="12">H69</f>
        <v>294493.45999999996</v>
      </c>
      <c r="I68" s="73">
        <v>0</v>
      </c>
    </row>
    <row r="69" spans="2:9" ht="30" customHeight="1" x14ac:dyDescent="0.25">
      <c r="B69" s="171" t="s">
        <v>180</v>
      </c>
      <c r="C69" s="172"/>
      <c r="D69" s="173"/>
      <c r="E69" s="106" t="s">
        <v>192</v>
      </c>
      <c r="F69" s="108">
        <f>F70</f>
        <v>0</v>
      </c>
      <c r="G69" s="108">
        <f t="shared" ref="G69" si="13">G70</f>
        <v>0</v>
      </c>
      <c r="H69" s="108">
        <f t="shared" si="12"/>
        <v>294493.45999999996</v>
      </c>
      <c r="I69" s="73">
        <v>0</v>
      </c>
    </row>
    <row r="70" spans="2:9" ht="30" customHeight="1" x14ac:dyDescent="0.25">
      <c r="B70" s="105">
        <v>3</v>
      </c>
      <c r="C70" s="103"/>
      <c r="D70" s="106"/>
      <c r="E70" s="107" t="s">
        <v>161</v>
      </c>
      <c r="F70" s="108">
        <f>F71+F72+F73+F74</f>
        <v>0</v>
      </c>
      <c r="G70" s="108">
        <f>G71+G72+G73+G74</f>
        <v>0</v>
      </c>
      <c r="H70" s="108">
        <f>H71+H72+H73+H74</f>
        <v>294493.45999999996</v>
      </c>
      <c r="I70" s="73">
        <v>0</v>
      </c>
    </row>
    <row r="71" spans="2:9" ht="30" customHeight="1" x14ac:dyDescent="0.25">
      <c r="B71" s="82"/>
      <c r="C71" s="83">
        <v>31</v>
      </c>
      <c r="D71" s="42"/>
      <c r="E71" s="45" t="s">
        <v>162</v>
      </c>
      <c r="F71" s="104"/>
      <c r="G71" s="104"/>
      <c r="H71" s="61">
        <v>279141.23</v>
      </c>
      <c r="I71" s="73">
        <v>0</v>
      </c>
    </row>
    <row r="72" spans="2:9" ht="30" customHeight="1" x14ac:dyDescent="0.25">
      <c r="B72" s="82"/>
      <c r="C72" s="83">
        <v>32</v>
      </c>
      <c r="D72" s="42"/>
      <c r="E72" s="45" t="s">
        <v>163</v>
      </c>
      <c r="F72" s="104"/>
      <c r="G72" s="104"/>
      <c r="H72" s="61">
        <v>15352.23</v>
      </c>
      <c r="I72" s="73">
        <v>0</v>
      </c>
    </row>
    <row r="73" spans="2:9" ht="30" customHeight="1" x14ac:dyDescent="0.25">
      <c r="B73" s="82"/>
      <c r="C73" s="83">
        <v>34</v>
      </c>
      <c r="D73" s="42"/>
      <c r="E73" s="45" t="s">
        <v>164</v>
      </c>
      <c r="F73" s="104"/>
      <c r="G73" s="104"/>
      <c r="H73" s="61">
        <v>0</v>
      </c>
      <c r="I73" s="73">
        <v>0</v>
      </c>
    </row>
    <row r="74" spans="2:9" ht="42.75" customHeight="1" x14ac:dyDescent="0.25">
      <c r="B74" s="82"/>
      <c r="C74" s="83">
        <v>37</v>
      </c>
      <c r="D74" s="42"/>
      <c r="E74" s="45" t="s">
        <v>165</v>
      </c>
      <c r="F74" s="104"/>
      <c r="G74" s="104"/>
      <c r="H74" s="61">
        <v>0</v>
      </c>
      <c r="I74" s="73">
        <v>0</v>
      </c>
    </row>
    <row r="75" spans="2:9" x14ac:dyDescent="0.25">
      <c r="B75" s="165" t="s">
        <v>211</v>
      </c>
      <c r="C75" s="166"/>
      <c r="D75" s="167"/>
      <c r="E75" s="129" t="s">
        <v>212</v>
      </c>
      <c r="F75" s="130"/>
      <c r="G75" s="130"/>
      <c r="H75" s="131">
        <f>H76</f>
        <v>589.25</v>
      </c>
      <c r="I75" s="132"/>
    </row>
    <row r="76" spans="2:9" ht="25.5" x14ac:dyDescent="0.25">
      <c r="B76" s="168" t="s">
        <v>213</v>
      </c>
      <c r="C76" s="169"/>
      <c r="D76" s="170"/>
      <c r="E76" s="107" t="s">
        <v>214</v>
      </c>
      <c r="F76" s="133">
        <f>F77</f>
        <v>0</v>
      </c>
      <c r="G76" s="133">
        <f>G77</f>
        <v>0</v>
      </c>
      <c r="H76" s="133">
        <f t="shared" ref="H76:H77" si="14">H77</f>
        <v>589.25</v>
      </c>
      <c r="I76" s="73">
        <v>0</v>
      </c>
    </row>
    <row r="77" spans="2:9" x14ac:dyDescent="0.25">
      <c r="B77" s="171" t="s">
        <v>156</v>
      </c>
      <c r="C77" s="172"/>
      <c r="D77" s="173"/>
      <c r="E77" s="107" t="s">
        <v>157</v>
      </c>
      <c r="F77" s="108">
        <f>F78</f>
        <v>0</v>
      </c>
      <c r="G77" s="108">
        <f t="shared" ref="G77" si="15">G78</f>
        <v>0</v>
      </c>
      <c r="H77" s="108">
        <f t="shared" si="14"/>
        <v>589.25</v>
      </c>
      <c r="I77" s="73">
        <v>0</v>
      </c>
    </row>
    <row r="78" spans="2:9" ht="25.5" x14ac:dyDescent="0.25">
      <c r="B78" s="105">
        <v>4</v>
      </c>
      <c r="C78" s="83"/>
      <c r="D78" s="42"/>
      <c r="E78" s="107" t="s">
        <v>185</v>
      </c>
      <c r="F78" s="108">
        <f>F79+F80</f>
        <v>0</v>
      </c>
      <c r="G78" s="108">
        <f t="shared" ref="G78:H78" si="16">G79+G80</f>
        <v>0</v>
      </c>
      <c r="H78" s="108">
        <f t="shared" si="16"/>
        <v>589.25</v>
      </c>
      <c r="I78" s="73">
        <v>0</v>
      </c>
    </row>
    <row r="79" spans="2:9" ht="25.5" x14ac:dyDescent="0.25">
      <c r="B79" s="82"/>
      <c r="C79" s="83">
        <v>41</v>
      </c>
      <c r="D79" s="42"/>
      <c r="E79" s="45" t="s">
        <v>186</v>
      </c>
      <c r="F79" s="104"/>
      <c r="G79" s="104"/>
      <c r="H79" s="104"/>
      <c r="I79" s="73">
        <v>0</v>
      </c>
    </row>
    <row r="80" spans="2:9" ht="25.5" x14ac:dyDescent="0.25">
      <c r="B80" s="82"/>
      <c r="C80" s="83">
        <v>42</v>
      </c>
      <c r="D80" s="42"/>
      <c r="E80" s="45" t="s">
        <v>187</v>
      </c>
      <c r="F80" s="104"/>
      <c r="G80" s="104"/>
      <c r="H80" s="104">
        <v>589.25</v>
      </c>
      <c r="I80" s="73">
        <v>0</v>
      </c>
    </row>
  </sheetData>
  <mergeCells count="23">
    <mergeCell ref="B26:D26"/>
    <mergeCell ref="B59:D59"/>
    <mergeCell ref="B42:D42"/>
    <mergeCell ref="B19:D19"/>
    <mergeCell ref="B48:D48"/>
    <mergeCell ref="B49:D49"/>
    <mergeCell ref="B50:D50"/>
    <mergeCell ref="B75:D75"/>
    <mergeCell ref="B76:D76"/>
    <mergeCell ref="B77:D77"/>
    <mergeCell ref="B2:I2"/>
    <mergeCell ref="B8:D8"/>
    <mergeCell ref="B13:D13"/>
    <mergeCell ref="B10:D10"/>
    <mergeCell ref="B11:D11"/>
    <mergeCell ref="B12:D12"/>
    <mergeCell ref="B68:D68"/>
    <mergeCell ref="B69:D69"/>
    <mergeCell ref="B4:I4"/>
    <mergeCell ref="B6:E6"/>
    <mergeCell ref="B7:E7"/>
    <mergeCell ref="B32:D32"/>
    <mergeCell ref="B33:D3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Vesna Betlehem</cp:lastModifiedBy>
  <cp:lastPrinted>2025-03-24T10:23:50Z</cp:lastPrinted>
  <dcterms:created xsi:type="dcterms:W3CDTF">2022-08-12T12:51:27Z</dcterms:created>
  <dcterms:modified xsi:type="dcterms:W3CDTF">2025-03-24T10:24:12Z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